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F9A71E-A04C-4F44-9A7B-3A7576390417}" xr6:coauthVersionLast="37" xr6:coauthVersionMax="37" xr10:uidLastSave="{00000000-0000-0000-0000-000000000000}"/>
  <bookViews>
    <workbookView xWindow="0" yWindow="0" windowWidth="28800" windowHeight="12225" tabRatio="593" activeTab="1" xr2:uid="{00000000-000D-0000-FFFF-FFFF00000000}"/>
  </bookViews>
  <sheets>
    <sheet name="Электрон магазин" sheetId="1" r:id="rId1"/>
    <sheet name="АУКЦИОН" sheetId="3" r:id="rId2"/>
    <sheet name="уруққа" sheetId="14" state="hidden" r:id="rId3"/>
    <sheet name="Лист3" sheetId="6" state="hidden" r:id="rId4"/>
    <sheet name="Уруг аукцион, магаз" sheetId="8" state="hidden" r:id="rId5"/>
    <sheet name="янги жадвал" sheetId="9" state="hidden" r:id="rId6"/>
    <sheet name="Оқава сув" sheetId="10" state="hidden" r:id="rId7"/>
    <sheet name="Лист1" sheetId="11" state="hidden" r:id="rId8"/>
    <sheet name="Лист4" sheetId="12" state="hidden" r:id="rId9"/>
    <sheet name="Лист5" sheetId="13" state="hidden" r:id="rId10"/>
  </sheets>
  <definedNames>
    <definedName name="_xlnm._FilterDatabase" localSheetId="1" hidden="1">АУКЦИОН!$A$2:$X$4</definedName>
    <definedName name="_xlnm._FilterDatabase" localSheetId="7" hidden="1">Лист1!$A$4:$L$39</definedName>
    <definedName name="_xlnm._FilterDatabase" localSheetId="3" hidden="1">Лист3!$K$9:$K$16</definedName>
    <definedName name="_xlnm._FilterDatabase" localSheetId="8" hidden="1">Лист4!$A$4:$S$37</definedName>
    <definedName name="_xlnm._FilterDatabase" localSheetId="4" hidden="1">'Уруг аукцион, магаз'!$A$4:$Z$210</definedName>
    <definedName name="_xlnm._FilterDatabase" localSheetId="0" hidden="1">'Электрон магазин'!$A$3:$O$4</definedName>
  </definedNames>
  <calcPr calcId="179021"/>
</workbook>
</file>

<file path=xl/calcChain.xml><?xml version="1.0" encoding="utf-8"?>
<calcChain xmlns="http://schemas.openxmlformats.org/spreadsheetml/2006/main">
  <c r="N69" i="1" l="1"/>
  <c r="N68" i="1"/>
  <c r="N67" i="1"/>
  <c r="N66" i="1"/>
  <c r="N65" i="1"/>
  <c r="N64" i="1"/>
  <c r="N63" i="1"/>
  <c r="N62" i="1" l="1"/>
  <c r="N61" i="1"/>
  <c r="N60" i="1"/>
  <c r="N89" i="3" l="1"/>
  <c r="N88" i="3"/>
  <c r="N87" i="3"/>
  <c r="N59" i="1"/>
  <c r="N58" i="1"/>
  <c r="N57" i="1"/>
  <c r="N56" i="1"/>
  <c r="N55" i="1"/>
  <c r="N54" i="1" l="1"/>
  <c r="N53" i="1"/>
  <c r="N86" i="3"/>
  <c r="N85" i="3"/>
  <c r="N84" i="3"/>
  <c r="N83" i="3"/>
  <c r="N82" i="3"/>
  <c r="N52" i="1" l="1"/>
  <c r="N51" i="1"/>
  <c r="N81" i="3"/>
  <c r="N80" i="3" l="1"/>
  <c r="N79" i="3" l="1"/>
  <c r="N78" i="3"/>
  <c r="N77" i="3"/>
  <c r="N50" i="1" l="1"/>
  <c r="N49" i="1"/>
  <c r="N76" i="3"/>
  <c r="N75" i="3"/>
  <c r="N74" i="3"/>
  <c r="N73" i="3"/>
  <c r="N72" i="3" l="1"/>
  <c r="N71" i="3"/>
  <c r="N70" i="3"/>
  <c r="N69" i="3"/>
  <c r="N48" i="1" l="1"/>
  <c r="N68" i="3" l="1"/>
  <c r="N67" i="3"/>
  <c r="N66" i="3"/>
  <c r="N65" i="3"/>
  <c r="N64" i="3"/>
  <c r="N63" i="3"/>
  <c r="N61" i="3"/>
  <c r="N62" i="3"/>
  <c r="N60" i="3"/>
  <c r="N59" i="3" l="1"/>
  <c r="N58" i="3"/>
  <c r="N57" i="3"/>
  <c r="N47" i="1" l="1"/>
  <c r="N56" i="3" l="1"/>
  <c r="N55" i="3"/>
  <c r="N54" i="3"/>
  <c r="N53" i="3"/>
  <c r="N52" i="3" l="1"/>
  <c r="N51" i="3"/>
  <c r="N50" i="3"/>
  <c r="N49" i="3"/>
  <c r="N46" i="1" l="1"/>
  <c r="N45" i="1" l="1"/>
  <c r="N48" i="3" l="1"/>
  <c r="N47" i="3"/>
  <c r="N46" i="3"/>
  <c r="N45" i="3"/>
  <c r="N44" i="1" l="1"/>
  <c r="N43" i="1"/>
  <c r="N42" i="1" l="1"/>
  <c r="N41" i="1"/>
  <c r="N40" i="1"/>
  <c r="N39" i="1"/>
  <c r="N44" i="3" l="1"/>
  <c r="N43" i="3"/>
  <c r="N42" i="3"/>
  <c r="N41" i="3"/>
  <c r="N40" i="3"/>
  <c r="N39" i="3"/>
  <c r="N38" i="1"/>
  <c r="N37" i="1"/>
  <c r="N36" i="1"/>
  <c r="N35" i="1" l="1"/>
  <c r="N34" i="1"/>
  <c r="N33" i="1"/>
  <c r="N32" i="1"/>
  <c r="N31" i="1" l="1"/>
  <c r="N30" i="1"/>
  <c r="N38" i="3" l="1"/>
  <c r="N37" i="3"/>
  <c r="N29" i="1" l="1"/>
  <c r="N36" i="3" l="1"/>
  <c r="N35" i="3"/>
  <c r="N34" i="3"/>
  <c r="N33" i="3"/>
  <c r="N32" i="3"/>
  <c r="N31" i="3"/>
  <c r="N30" i="3"/>
  <c r="N29" i="3"/>
  <c r="N28" i="3"/>
  <c r="N27" i="3"/>
  <c r="N26" i="3"/>
  <c r="N25" i="3"/>
  <c r="N24" i="3"/>
  <c r="N23" i="3" l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28" i="1" l="1"/>
  <c r="N27" i="1"/>
  <c r="N26" i="1" l="1"/>
  <c r="N25" i="1"/>
  <c r="N24" i="1" l="1"/>
  <c r="N23" i="1" l="1"/>
  <c r="N22" i="1"/>
  <c r="N21" i="1"/>
  <c r="N6" i="3" l="1"/>
  <c r="N5" i="3"/>
  <c r="N20" i="1" l="1"/>
  <c r="N19" i="1" l="1"/>
  <c r="N18" i="1"/>
  <c r="N17" i="1"/>
  <c r="N16" i="1"/>
  <c r="N15" i="1" l="1"/>
  <c r="N14" i="1"/>
  <c r="N13" i="1"/>
  <c r="N12" i="1"/>
  <c r="N11" i="1"/>
  <c r="N10" i="1" l="1"/>
  <c r="N9" i="1"/>
  <c r="N8" i="1"/>
  <c r="N7" i="1"/>
  <c r="N6" i="1"/>
  <c r="N5" i="1"/>
  <c r="J41" i="14" l="1"/>
  <c r="K38" i="12" l="1"/>
  <c r="K40" i="11"/>
  <c r="J25" i="9" l="1"/>
  <c r="J24" i="9"/>
  <c r="J23" i="9"/>
  <c r="J22" i="9"/>
  <c r="J21" i="9"/>
  <c r="J20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N9" i="8" l="1"/>
  <c r="N6" i="8"/>
  <c r="N177" i="8" l="1"/>
  <c r="N174" i="8"/>
  <c r="P153" i="8"/>
  <c r="P210" i="8"/>
  <c r="P209" i="8"/>
  <c r="P208" i="8"/>
  <c r="P207" i="8"/>
  <c r="P206" i="8"/>
  <c r="P205" i="8"/>
  <c r="P204" i="8"/>
  <c r="P203" i="8"/>
  <c r="P202" i="8"/>
  <c r="P201" i="8"/>
  <c r="P200" i="8"/>
  <c r="P199" i="8"/>
  <c r="P198" i="8"/>
  <c r="P197" i="8"/>
  <c r="P196" i="8"/>
  <c r="P195" i="8"/>
  <c r="P194" i="8"/>
  <c r="P193" i="8"/>
  <c r="P192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161" i="8"/>
  <c r="P160" i="8"/>
  <c r="P159" i="8"/>
  <c r="P158" i="8"/>
  <c r="P157" i="8"/>
  <c r="P156" i="8"/>
  <c r="P155" i="8"/>
  <c r="P154" i="8"/>
  <c r="P152" i="8"/>
  <c r="P151" i="8"/>
  <c r="P150" i="8"/>
  <c r="P149" i="8"/>
  <c r="P148" i="8"/>
  <c r="P147" i="8"/>
  <c r="P146" i="8"/>
  <c r="P145" i="8"/>
  <c r="P144" i="8"/>
  <c r="P143" i="8"/>
  <c r="P142" i="8"/>
  <c r="P141" i="8"/>
  <c r="P140" i="8"/>
  <c r="P139" i="8"/>
  <c r="P138" i="8"/>
  <c r="P137" i="8"/>
  <c r="P133" i="8" l="1"/>
  <c r="P136" i="8"/>
  <c r="P135" i="8"/>
  <c r="P134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C21" i="6" l="1"/>
  <c r="C11" i="6" l="1"/>
  <c r="C23" i="6" s="1"/>
</calcChain>
</file>

<file path=xl/sharedStrings.xml><?xml version="1.0" encoding="utf-8"?>
<sst xmlns="http://schemas.openxmlformats.org/spreadsheetml/2006/main" count="2284" uniqueCount="886">
  <si>
    <t>кг</t>
  </si>
  <si>
    <t>№</t>
  </si>
  <si>
    <t>Наименование товара</t>
  </si>
  <si>
    <t>Ед.изм</t>
  </si>
  <si>
    <t>Количество</t>
  </si>
  <si>
    <t>цена</t>
  </si>
  <si>
    <t>сумма</t>
  </si>
  <si>
    <t>принято</t>
  </si>
  <si>
    <t>Договор №</t>
  </si>
  <si>
    <t>Исполнитель</t>
  </si>
  <si>
    <t>шт</t>
  </si>
  <si>
    <t>ООО Almaxmudsavdov</t>
  </si>
  <si>
    <t>Газонокосилка</t>
  </si>
  <si>
    <t>Проволока стальная низкоуглеродистая общего назначения</t>
  </si>
  <si>
    <t xml:space="preserve">Texnosfer Kapital </t>
  </si>
  <si>
    <t>ИНН</t>
  </si>
  <si>
    <t>ЯТТ Шодмонов Ихтиёр</t>
  </si>
  <si>
    <t>Болгарка</t>
  </si>
  <si>
    <t>дона</t>
  </si>
  <si>
    <t>Водоэмульсия</t>
  </si>
  <si>
    <t>кв.м</t>
  </si>
  <si>
    <t>метр</t>
  </si>
  <si>
    <t>OOO WEST SERWER GROUP</t>
  </si>
  <si>
    <t>QUSHNUR BIZNES MCHJ</t>
  </si>
  <si>
    <t>XK AZIMUT BUSINESS KAPITAL</t>
  </si>
  <si>
    <t>Лед панель 18 вт</t>
  </si>
  <si>
    <t>ООО NODIRBEK SMART-SERVICE</t>
  </si>
  <si>
    <t>ООО MUSAFFO-QULAY SAVDO</t>
  </si>
  <si>
    <t>AKFA PANEL 24W AKRIL 3000k наружний квадрат</t>
  </si>
  <si>
    <t>Светодиодный LED panel 15 Вт(квадратный встраиваемый)</t>
  </si>
  <si>
    <t>пачка</t>
  </si>
  <si>
    <t>Телефон</t>
  </si>
  <si>
    <t>ООО NEGOSIANT UZBEKISTAN</t>
  </si>
  <si>
    <t xml:space="preserve">Трос стальной диам  30 мм </t>
  </si>
  <si>
    <t>90 961 10 10</t>
  </si>
  <si>
    <t xml:space="preserve"> Ок алюминдан  эшиклар: 1.05 м Х 1.9 м, 0.76 Х 1.93 м, 1.39 Х 3.23 м   2 дона, 1.15 Х 2 м, 1.06 Х 2.5 м, 1.28 Х 3.06 м,1.34 Х 2.3 м       </t>
  </si>
  <si>
    <t>PROSPERITAS PALATIUM XK</t>
  </si>
  <si>
    <t>Дата договора</t>
  </si>
  <si>
    <t xml:space="preserve">Лот № </t>
  </si>
  <si>
    <t>ООО MEGA XAMKOR</t>
  </si>
  <si>
    <t xml:space="preserve">Ручной краскопульт (опрыскиватель) для побелки известью в комплекте, со шлангами </t>
  </si>
  <si>
    <t>SADAF BIZNES SERVIS  МЧЖ</t>
  </si>
  <si>
    <t>ООО OVCHIYEV</t>
  </si>
  <si>
    <t>Серная кислота</t>
  </si>
  <si>
    <t>Литр</t>
  </si>
  <si>
    <t>Соляная кислота</t>
  </si>
  <si>
    <t>"BRIGHT MIRACLE" MCHJ</t>
  </si>
  <si>
    <t>Ламинатор</t>
  </si>
  <si>
    <t>Состояние сделки</t>
  </si>
  <si>
    <t>Расторгнуть</t>
  </si>
  <si>
    <t>Осн. склад</t>
  </si>
  <si>
    <t xml:space="preserve">Сделка </t>
  </si>
  <si>
    <t>ООО OAZIS CONSTRUCTOR</t>
  </si>
  <si>
    <t>Аммофос TSh 6.6-09:2015 марка 46:10 в мешках</t>
  </si>
  <si>
    <t>ООО RAVNAQ GOLD BUSINES</t>
  </si>
  <si>
    <t>Обогреватель SINBO CY-13  13секций 2500W +500V</t>
  </si>
  <si>
    <t>Бензопила EBP-4100-1, Бензопила, EPA Original ( Гарантия г. Ташкенте и по областям сервис центре )Мощность 1500 ВтДлина шины 50 смСоотношение бензина и моторного масла 25:1</t>
  </si>
  <si>
    <t>ООО "Standart Technical System"</t>
  </si>
  <si>
    <t>ООО EZILOLA 1314</t>
  </si>
  <si>
    <t>Сварочный аппарат Ресанта 220 А</t>
  </si>
  <si>
    <t>ООО HONEST COMMERCE</t>
  </si>
  <si>
    <t>LED-200W ПРОЖЕКТОР IP65</t>
  </si>
  <si>
    <t>ЧП BELIEVE TRADE</t>
  </si>
  <si>
    <t>"MARKET STAR BARAKA" МЧЖ</t>
  </si>
  <si>
    <t>Tong Yog dusi Ziynati MCHJ</t>
  </si>
  <si>
    <t>Бензапила STHIL 5200  стрела, сеп  мключ свешной</t>
  </si>
  <si>
    <t>КУКОНИДИШАНЖОМСАВДО МЧЖ</t>
  </si>
  <si>
    <t>Опрыскиватель бензиновый ёмкост 20 л шланг 10 м  в комплекте</t>
  </si>
  <si>
    <t>Опрыскиватель 16л аккумуляторный</t>
  </si>
  <si>
    <t>Опрыскивател 16л аккумуляторный</t>
  </si>
  <si>
    <t>UP SAR MCHJ</t>
  </si>
  <si>
    <t>"YOSH NIHOL" masuliyati cheklangan jamiyatiи</t>
  </si>
  <si>
    <t>Комплект</t>
  </si>
  <si>
    <t>"SIFAT VA DAROMAD" mas`uliyati cheklangan jamiyati</t>
  </si>
  <si>
    <t>Светодиодные лампа 10 w</t>
  </si>
  <si>
    <t>KANS SHOP XK</t>
  </si>
  <si>
    <t>71-2739119</t>
  </si>
  <si>
    <t>Лампа LED 18 W</t>
  </si>
  <si>
    <t>91-1630707</t>
  </si>
  <si>
    <t>Дата доовора</t>
  </si>
  <si>
    <t>ООО TRADING ROYAL GROUP</t>
  </si>
  <si>
    <t>Электрод переменка 3,2мм</t>
  </si>
  <si>
    <t>ООО BEST BUY AND SELL</t>
  </si>
  <si>
    <t>Известь 30 кг копларда</t>
  </si>
  <si>
    <t>ООО WHITE RAVEN</t>
  </si>
  <si>
    <t>Отбойный молоток EOM-65-3 EPA Original ( Гарантийной поддержки: г. Ташкенте и по областям сервис центре. Доставка 3 дня до покупателя ) Детали  Мощность 1700 ВтЭнергия удара 45 ДжНапряжение 220 В-240 В</t>
  </si>
  <si>
    <t>Дрель, Мощность -600 ВтЧастота вращения -2800 об/минДиаметр патрона -13 ммДиаметр сверления металла -13 ммДиаметр сверления дерева -30 ммДиаметр сверления бетона -13 мм</t>
  </si>
  <si>
    <t>OOO "Navruz Torgovaya Gruppa"</t>
  </si>
  <si>
    <t>Шпатлёвка, Штукатурка ROTBAND (25кг) KNAUF</t>
  </si>
  <si>
    <t>Мешок</t>
  </si>
  <si>
    <t>Шпатлевка в бум.мешках по 20 кг,шпатлёвка Элерон внутренний,  shpatlovka eleron 01 ichkari uchun</t>
  </si>
  <si>
    <t>ООО SMART-SELLER</t>
  </si>
  <si>
    <t>ГРУНТОВКА АЛКИДНАЯ HAYAT по 10 кг</t>
  </si>
  <si>
    <t>Канистра</t>
  </si>
  <si>
    <t>ЧП TASHKENT CITY GO'ZALI</t>
  </si>
  <si>
    <t>Водоэмульсия внутренная и фасадный WEBER по 20 кг.</t>
  </si>
  <si>
    <t>ЧП SNIKOR</t>
  </si>
  <si>
    <t>Обои для стена 1000*1000мм 10Кв,м</t>
  </si>
  <si>
    <t>Кв.м</t>
  </si>
  <si>
    <t>Аннулирован</t>
  </si>
  <si>
    <t>ЧП SARDOBA STROY CITY</t>
  </si>
  <si>
    <t>ООО MUNIRAXON YOG'DU BIZNES</t>
  </si>
  <si>
    <t>Обойный клей Империал с индикатором для виниловых и флизелиновых обоев.фасовка:</t>
  </si>
  <si>
    <t>АНТИСЕПТИК</t>
  </si>
  <si>
    <t>Линолеум ПВХ SANFA</t>
  </si>
  <si>
    <t>97-922-4747</t>
  </si>
  <si>
    <t>BOXORISTON KOMMUNAL</t>
  </si>
  <si>
    <t>Газонокосилка Мощность двигателя: 1800 Вт;</t>
  </si>
  <si>
    <t>Устройство для сушки хлопковой продукции</t>
  </si>
  <si>
    <t>"KANSLER" MCHJ</t>
  </si>
  <si>
    <t>78 148 44 44</t>
  </si>
  <si>
    <t>рулон</t>
  </si>
  <si>
    <t>Пылесос</t>
  </si>
  <si>
    <t>ООО WORLD CLASS MANUFACTURING</t>
  </si>
  <si>
    <t xml:space="preserve"> ТПК термометр ртутный электроконтактный прямой</t>
  </si>
  <si>
    <t>"REAL CONTUR BIZNES" ХК</t>
  </si>
  <si>
    <t>ООО SARFAROZ-TA'MINOT</t>
  </si>
  <si>
    <t>Весы лабораторные</t>
  </si>
  <si>
    <t>ЧП SHS  TRADE  HOUSE</t>
  </si>
  <si>
    <t>ООО AMADEUS TRADING</t>
  </si>
  <si>
    <t>ООО AXL SAVDO COMPLEX</t>
  </si>
  <si>
    <t>Замок буровой</t>
  </si>
  <si>
    <t>XK BEK KLIMAT</t>
  </si>
  <si>
    <t>ООО EVRO SAVDO</t>
  </si>
  <si>
    <t>Ковролан</t>
  </si>
  <si>
    <t>95 142-21-21</t>
  </si>
  <si>
    <t>Респиратор полумаска с клапаном</t>
  </si>
  <si>
    <t>ООО FARLOW</t>
  </si>
  <si>
    <t>ООО UNIKAL EKSI</t>
  </si>
  <si>
    <t>Химикаты разные</t>
  </si>
  <si>
    <t>Кабель BNC разъём кабель</t>
  </si>
  <si>
    <t>Большие садовые ножницы для стрижки живой изгороди и других кустистых растений</t>
  </si>
  <si>
    <t>ЯТТ Маликов Абдушукур</t>
  </si>
  <si>
    <t xml:space="preserve">Уголок стальной 3 Х 3,5 </t>
  </si>
  <si>
    <t>Шланг 2-х слойный из ПВХ  поливочные  с внутренним диаметром 20 мм</t>
  </si>
  <si>
    <t>ОК "AUTO GROUP SERVICE"</t>
  </si>
  <si>
    <t xml:space="preserve">Тензодатчик MWP-600H </t>
  </si>
  <si>
    <t>Тензодатчик MWP-600H</t>
  </si>
  <si>
    <t>Мотоблок не менее 12 л.с.</t>
  </si>
  <si>
    <t>ООО MEGA EXPORT BUSINESS KOMPLEX</t>
  </si>
  <si>
    <t>ООО "STAR INSTRUMENT"</t>
  </si>
  <si>
    <t>Водяной насос</t>
  </si>
  <si>
    <t xml:space="preserve">Бензиновый генератор мощностью не менее 7 кВт. </t>
  </si>
  <si>
    <t>Харид учун асос (Талабнома, протокол)</t>
  </si>
  <si>
    <t>Санаси</t>
  </si>
  <si>
    <t>Рақами</t>
  </si>
  <si>
    <t>Талабнома ким томонидан берилган</t>
  </si>
  <si>
    <t>Уруғчилик</t>
  </si>
  <si>
    <t>Марказий аппарат</t>
  </si>
  <si>
    <t>"SAM METALL KOMFORT" xususiy korxonasi</t>
  </si>
  <si>
    <t>Профильные трубы 2 Х 2 қалинлиги 1,1 мм,</t>
  </si>
  <si>
    <t>Принтер 3 в 1  Тип аппарата Черно-белое лазерное многофункциональное устройство</t>
  </si>
  <si>
    <t>ООО CARAVAN LOGIMPEX</t>
  </si>
  <si>
    <t>Компьютер  Процессор Core i5 Типпроцессора i5-9400F 4.10 GHz Оперативная память 8GB DDR4 Оптический привод Да Жесткий диск 1TB HDD  Блокпитание 500W Клавиатура/мышь Да Видеокарта 4GB Монитор 21.5"</t>
  </si>
  <si>
    <t>№ доверенности</t>
  </si>
  <si>
    <t>Дата доверенности</t>
  </si>
  <si>
    <t>Ф.И.О получившего доверенность</t>
  </si>
  <si>
    <t>№ и дата счет фактуры поставщика</t>
  </si>
  <si>
    <t>Фактическое место достаки</t>
  </si>
  <si>
    <t xml:space="preserve">№ и дата приходного ордера </t>
  </si>
  <si>
    <t>Ф,И,О матер.ответ.лица, получившего товар со склада</t>
  </si>
  <si>
    <t>№ и дата накладной (Со склада)</t>
  </si>
  <si>
    <t>ООО ASL-SAVDO-BARAKA-FAYZ</t>
  </si>
  <si>
    <t>Профиль</t>
  </si>
  <si>
    <t>Сетка</t>
  </si>
  <si>
    <t>кв.м.</t>
  </si>
  <si>
    <t>OOO "MAISHIY TA MINOT"</t>
  </si>
  <si>
    <t>Эмульсия акриловая " Exlusive " упаковка по 20</t>
  </si>
  <si>
    <t>ООО Imran Premiumименуемый</t>
  </si>
  <si>
    <t>969 02 03</t>
  </si>
  <si>
    <t>ООО AVTOLEKAR</t>
  </si>
  <si>
    <t>"KOKLAMZOR SERVIS" MCHJ</t>
  </si>
  <si>
    <t>Министадион учун газон уруғ 1 кг упаковкада</t>
  </si>
  <si>
    <t>97-400-1555</t>
  </si>
  <si>
    <t xml:space="preserve">Биогумус 100 коп </t>
  </si>
  <si>
    <t>ООО ULTRA TOOLS</t>
  </si>
  <si>
    <t xml:space="preserve"> Мощная бензиновая мотопомпа (водяная помпа, насос) для полива и орошения вход/выход 50 мм</t>
  </si>
  <si>
    <t xml:space="preserve"> Пожарный шланг для полива 50мм</t>
  </si>
  <si>
    <t>99 926 06 21</t>
  </si>
  <si>
    <t xml:space="preserve">Лексан калинлиги 1 см, узунлиги 6,1м, эни 2,1 м,  оч мовий ранг   </t>
  </si>
  <si>
    <t>лист</t>
  </si>
  <si>
    <t>шт.</t>
  </si>
  <si>
    <t xml:space="preserve">Разработка дизайна Бланки Формат А4  А3 офсетная бумага и доставка по всем точкам заказчика </t>
  </si>
  <si>
    <t>OOO "SABRINA ART MEDIA"</t>
  </si>
  <si>
    <t>услуга</t>
  </si>
  <si>
    <t>UNIVERSAL NUR OK</t>
  </si>
  <si>
    <t>Профиль металлический 30х30мм тольщина стенки не менее 2,0мм</t>
  </si>
  <si>
    <t>Профиль металлический 40х40х2,0мм</t>
  </si>
  <si>
    <t>Сетка рабица 50х50х2.5мм, h=3000мм, оцинкованный</t>
  </si>
  <si>
    <t>Профиль металлический 60х60х3,0мм</t>
  </si>
  <si>
    <t>Радиатор алюминиевый Ширина секции : 80 мм. Межосевое расстояние : 500 мм. Рабочее давление: 16 атм. Опрессовочное давление: 24 атм. Максимальное tтеплоносителя : 110 С Максимальное количество секций в комплекте 10 штук</t>
  </si>
  <si>
    <t>ООО GREAT BARLOS DENOV</t>
  </si>
  <si>
    <t>карбамид 50 кг копларда</t>
  </si>
  <si>
    <t>Профиль металлический 40х40х2мм</t>
  </si>
  <si>
    <t>профиль металлический 25х25х3,0мм</t>
  </si>
  <si>
    <t>Швеллер №10</t>
  </si>
  <si>
    <t>Профиль металлический 100х100х3,0мм</t>
  </si>
  <si>
    <t>Обои моющиеся ширина 1,05м.</t>
  </si>
  <si>
    <t>ЧП ULGURCHI MUSTAXKAM SAVDO</t>
  </si>
  <si>
    <t>Грунтовочная шпатлевка внутренняя т/м Vortex (в мешках 20кг).</t>
  </si>
  <si>
    <t>грунтовка для строительных работ</t>
  </si>
  <si>
    <t xml:space="preserve"> Клей ПВА: 801фасовка: </t>
  </si>
  <si>
    <t>ООО SAMANDAR  TOYIR   SAVDO</t>
  </si>
  <si>
    <t xml:space="preserve"> Насос для отопительной системы  40х80</t>
  </si>
  <si>
    <t>ООО GOLDEN-STROY-SAVDO</t>
  </si>
  <si>
    <t>Строительный краска</t>
  </si>
  <si>
    <t>банка</t>
  </si>
  <si>
    <t>Краска</t>
  </si>
  <si>
    <t>литр</t>
  </si>
  <si>
    <t>"GRAND OFFICE" МЧЖ</t>
  </si>
  <si>
    <t>99-803-94-78</t>
  </si>
  <si>
    <t>Пленка для ламинирования 5 шт 125 mc и  5 шт 100 mc</t>
  </si>
  <si>
    <t xml:space="preserve">Цепь для бензопилы двух видов  (оригинал) </t>
  </si>
  <si>
    <t>ООО FAST TRADE  TEAM</t>
  </si>
  <si>
    <t xml:space="preserve">Кондиционер для офиса (Охлаждающая способность :18000) </t>
  </si>
  <si>
    <t>ООО BIRJA-LYUKS</t>
  </si>
  <si>
    <t xml:space="preserve"> Бензиновый генератор мощностью 10 кВA/1/3 фазы,</t>
  </si>
  <si>
    <t>ООО UZ-DESIGN STROY</t>
  </si>
  <si>
    <t xml:space="preserve"> Кабель ПВС  2 х 2,5  </t>
  </si>
  <si>
    <t>Краска Эмаль  ПФ-115</t>
  </si>
  <si>
    <t>Утюг паячный пластиковых труб</t>
  </si>
  <si>
    <t>Бензиновая мотопомпа мощность 7,5л.с вход выход диаметр 80мм.Максимальная высота подачи воды 25м.Макс глубина забора воды 8м.Макс производительность 60м3/час</t>
  </si>
  <si>
    <t>ЧП SUXROB BAXTIYOR HAMKOR</t>
  </si>
  <si>
    <t>Рукав пожарный напорный 80мм. 1 рулон-20 метров.</t>
  </si>
  <si>
    <t xml:space="preserve"> Аккумулятор для трактора</t>
  </si>
  <si>
    <t>ООО AZIYA ENERGO MOTORS</t>
  </si>
  <si>
    <t>Кафель</t>
  </si>
  <si>
    <t>Уголок металлический</t>
  </si>
  <si>
    <t>Клей</t>
  </si>
  <si>
    <t>Крестик</t>
  </si>
  <si>
    <t>Грунтовка</t>
  </si>
  <si>
    <t>Алмазные диски</t>
  </si>
  <si>
    <t>ООО MAX-BROK BIZNES</t>
  </si>
  <si>
    <t>Двери из МДФ 3 шт на проём 1,2 х 2,5 м с промогой</t>
  </si>
  <si>
    <t>Тошкент вилояти</t>
  </si>
  <si>
    <t>ООО MUHAMMADALI ASL TEXTIL</t>
  </si>
  <si>
    <t>Гипсокартон</t>
  </si>
  <si>
    <t>Кабель</t>
  </si>
  <si>
    <t>Плинтус</t>
  </si>
  <si>
    <t>Галогеновая лампа</t>
  </si>
  <si>
    <t>Эмульсия</t>
  </si>
  <si>
    <t>Бруски-рейки</t>
  </si>
  <si>
    <t>Клей обойный</t>
  </si>
  <si>
    <t>Порог</t>
  </si>
  <si>
    <t>UTP кабель</t>
  </si>
  <si>
    <t>Включатель</t>
  </si>
  <si>
    <t>Разбавитель 646</t>
  </si>
  <si>
    <t>Штукатурка</t>
  </si>
  <si>
    <t>Гвоздь</t>
  </si>
  <si>
    <t>Розетка</t>
  </si>
  <si>
    <t>Алебастр</t>
  </si>
  <si>
    <t>Герметик</t>
  </si>
  <si>
    <t>Саморез</t>
  </si>
  <si>
    <t>Кольцо для розетки</t>
  </si>
  <si>
    <t>Изолента</t>
  </si>
  <si>
    <t>Серпянка</t>
  </si>
  <si>
    <t>Скотч молярный</t>
  </si>
  <si>
    <t>Нож молярный</t>
  </si>
  <si>
    <t>Лезвие</t>
  </si>
  <si>
    <t>Авто шины R 12 (165)</t>
  </si>
  <si>
    <t>уруғчилик, пахтачилик</t>
  </si>
  <si>
    <t>уругчилик</t>
  </si>
  <si>
    <t>"ХОРАЗМ ЭЛЕГАHТ КУРИЛИШ" хусусий корхонаси</t>
  </si>
  <si>
    <t xml:space="preserve"> Гипсакартон стеновой</t>
  </si>
  <si>
    <t xml:space="preserve"> Гипсакартон потолочный</t>
  </si>
  <si>
    <t xml:space="preserve"> "G" профиль "4" мм.ли</t>
  </si>
  <si>
    <t xml:space="preserve"> Шпаклевка 0,1 марка  (6 коп)</t>
  </si>
  <si>
    <t xml:space="preserve"> Плинтус  напольные</t>
  </si>
  <si>
    <t xml:space="preserve"> Плинтус внутренный угол</t>
  </si>
  <si>
    <t xml:space="preserve"> Плинтус стыковочный</t>
  </si>
  <si>
    <t xml:space="preserve"> Плинтус заглушка</t>
  </si>
  <si>
    <t xml:space="preserve"> Выключатель</t>
  </si>
  <si>
    <t xml:space="preserve"> Розетка</t>
  </si>
  <si>
    <t xml:space="preserve"> Обой белый  1.05 м</t>
  </si>
  <si>
    <t xml:space="preserve"> Обоиный клей</t>
  </si>
  <si>
    <t xml:space="preserve"> Душ кабина</t>
  </si>
  <si>
    <t xml:space="preserve"> Раковина</t>
  </si>
  <si>
    <t xml:space="preserve"> Унитаз</t>
  </si>
  <si>
    <t xml:space="preserve"> Смеситель раковина</t>
  </si>
  <si>
    <t xml:space="preserve"> Сифон на раковину</t>
  </si>
  <si>
    <t xml:space="preserve"> Душ смеситель</t>
  </si>
  <si>
    <t xml:space="preserve"> Труба канализация "75" диаметр 3 метрлик</t>
  </si>
  <si>
    <t xml:space="preserve"> Труба канализация "75" диаметр 2 метрлик</t>
  </si>
  <si>
    <t xml:space="preserve"> Труба канализация "75" диаметр 1 метрлик</t>
  </si>
  <si>
    <t xml:space="preserve"> Дверь "МДФ" 2,1 х 0.9 размер</t>
  </si>
  <si>
    <t xml:space="preserve"> Дверь  алюминиевый </t>
  </si>
  <si>
    <t xml:space="preserve"> Труба "20" диаметр горячая</t>
  </si>
  <si>
    <t xml:space="preserve"> Труба "20" диаметр холодная</t>
  </si>
  <si>
    <t xml:space="preserve"> Плинтус серый</t>
  </si>
  <si>
    <t xml:space="preserve"> Ушастик адаптор "20" диаметр наружной</t>
  </si>
  <si>
    <t xml:space="preserve"> Внутренной угол</t>
  </si>
  <si>
    <t xml:space="preserve"> Ушастик адаптор "20" диаметр внутренной</t>
  </si>
  <si>
    <t xml:space="preserve"> Кран "20" диаметр</t>
  </si>
  <si>
    <t xml:space="preserve"> Соеденитель</t>
  </si>
  <si>
    <t xml:space="preserve"> Наружной угол</t>
  </si>
  <si>
    <t xml:space="preserve"> Отвод "75" диаметр </t>
  </si>
  <si>
    <t xml:space="preserve"> Заглушка</t>
  </si>
  <si>
    <t xml:space="preserve"> Тройник "20" диаметр</t>
  </si>
  <si>
    <t xml:space="preserve"> Тройник "75" диаметр</t>
  </si>
  <si>
    <t xml:space="preserve"> Отвод "20" диаметр </t>
  </si>
  <si>
    <t xml:space="preserve"> Муфта "20" диаметр</t>
  </si>
  <si>
    <t xml:space="preserve"> Переходник 75 на 50</t>
  </si>
  <si>
    <t xml:space="preserve"> Переходник 100 на 75</t>
  </si>
  <si>
    <t>пара</t>
  </si>
  <si>
    <t xml:space="preserve"> Мягкий ковролан </t>
  </si>
  <si>
    <t xml:space="preserve"> Дорожный ковролан </t>
  </si>
  <si>
    <t xml:space="preserve"> Ковровая дорожка 13,3 м х 1,6 м  </t>
  </si>
  <si>
    <t xml:space="preserve"> Ковровая дорожка 7 м х 2 м  </t>
  </si>
  <si>
    <t>уруғчилик</t>
  </si>
  <si>
    <t>Швеллер 12</t>
  </si>
  <si>
    <t>Сетка рабица 50х50х2,0мм, высота h=2,5 метра, длина 10метра</t>
  </si>
  <si>
    <t>Профиль металлический 30х30х2,0м</t>
  </si>
  <si>
    <t>Разработка дизайна Бланки А3 и А4 формат офсетная бумага 80 гр цветноай 4+4 и доставка по всем точкам заказчика</t>
  </si>
  <si>
    <t>ООО ELECT POLYGRAPHY</t>
  </si>
  <si>
    <t>SERQUYOSH VA MUQADDAS O`LKA OK</t>
  </si>
  <si>
    <t>Разработка дизайна Бланка А3 формат и книга формат А4 200 листов и доставка по всем точкам заказчика</t>
  </si>
  <si>
    <t>ООО KORONASTROY</t>
  </si>
  <si>
    <t>Лексан  в комплекте с аксессуарами, толщина 10 мм,  зеленый (оч яшил ранг) 6.1 х 2.2 м 3 дона</t>
  </si>
  <si>
    <t>общий</t>
  </si>
  <si>
    <t>INO GMM CHANGE MCH</t>
  </si>
  <si>
    <t xml:space="preserve">Полик для Traverse </t>
  </si>
  <si>
    <t>Лист железный</t>
  </si>
  <si>
    <t>Разработка дизайна Таблички для дверей формат 35*70 см 33 шт</t>
  </si>
  <si>
    <t>LIDER SUPER KAPITAL МЧЖ</t>
  </si>
  <si>
    <t>99 582-11-02</t>
  </si>
  <si>
    <t xml:space="preserve"> Нексия 3 автомашинаси учун R 14 сифатли автошина </t>
  </si>
  <si>
    <t xml:space="preserve"> Дамас автомашинасига R 12 сифатли автошина</t>
  </si>
  <si>
    <t xml:space="preserve"> Нексия 2 автомашинага аккумулятор</t>
  </si>
  <si>
    <t>Линолеум</t>
  </si>
  <si>
    <t xml:space="preserve">   </t>
  </si>
  <si>
    <t>Электрон магазин орқали</t>
  </si>
  <si>
    <t>Электрон Аукцион орқали</t>
  </si>
  <si>
    <t>Тўғридан тўғри шартномалар орқали</t>
  </si>
  <si>
    <t>МАТЕРИАЛЛАР ХАРИДИ</t>
  </si>
  <si>
    <t xml:space="preserve">ИШ ХАҚИ </t>
  </si>
  <si>
    <t>Суммаси</t>
  </si>
  <si>
    <t>Жами</t>
  </si>
  <si>
    <t>Бордюр, кафел териш, батарейка урнатиш ва сварка ишлари</t>
  </si>
  <si>
    <t>Сури (топчан) ясаш, кўприкча ясаш ва бошқа сварка ишлари</t>
  </si>
  <si>
    <t>Маъмурий бинонинг ташқи қисмини таъмирлаш ва бўяш ишлари</t>
  </si>
  <si>
    <t>Маъмурий бинонинг ички қисмини таъмирлаш ва бўяш ишлари</t>
  </si>
  <si>
    <t xml:space="preserve">Жами </t>
  </si>
  <si>
    <t>Маъмурий бино томининг 40% қайта таъмирлаш, хўжалик қисмидаги шийпон ва боксларнинг том қисмидаги эски шиферларни олиб, янги профнастиль билан қоплаш каби ишлар</t>
  </si>
  <si>
    <t>Кириш дарвозасини қайта таъмирлаш, бўяш ишлари</t>
  </si>
  <si>
    <t>Т/р</t>
  </si>
  <si>
    <t>Уруғчилик йўналишида бажарилган таъмирлаш ишлари рўйхати</t>
  </si>
  <si>
    <t>ЖАМИ ХАРАЖАТ</t>
  </si>
  <si>
    <t>Тошкент вилояти 3 хона ремонти</t>
  </si>
  <si>
    <t>Мелкозернистый асфальт</t>
  </si>
  <si>
    <t>"TITOLA" МЧЖ</t>
  </si>
  <si>
    <t>тн</t>
  </si>
  <si>
    <t>71/7</t>
  </si>
  <si>
    <t>куб.м</t>
  </si>
  <si>
    <t>Товарньй бетон 200(В-15)</t>
  </si>
  <si>
    <t>Рассада болгарского перца</t>
  </si>
  <si>
    <t>СПЭва КИТИ</t>
  </si>
  <si>
    <t>Ремонт трактора</t>
  </si>
  <si>
    <t>ЧП "Расулов Икромжон Зокиржон угли"</t>
  </si>
  <si>
    <t>16.04.2020 </t>
  </si>
  <si>
    <t>ООО «INTERMAXSUSQURILISH»</t>
  </si>
  <si>
    <t>Профнастиль в комплекте</t>
  </si>
  <si>
    <t>25.03.2020 </t>
  </si>
  <si>
    <t>ООО "PROFI ANVAR BARAKA"</t>
  </si>
  <si>
    <t>Аммиакли селитра</t>
  </si>
  <si>
    <t>"QIBRAY KIMYO" МЧЖ</t>
  </si>
  <si>
    <t>15/2020</t>
  </si>
  <si>
    <t>ИП "Litvinova Z.R."</t>
  </si>
  <si>
    <t>Изготовление оракала</t>
  </si>
  <si>
    <t>к-т</t>
  </si>
  <si>
    <t>07</t>
  </si>
  <si>
    <t>ООО "AXMAD-AXAD FAYZ"</t>
  </si>
  <si>
    <t>Евро забор</t>
  </si>
  <si>
    <t>8</t>
  </si>
  <si>
    <t>OOO "Muxr Press"</t>
  </si>
  <si>
    <t>Ducat plus MChJ</t>
  </si>
  <si>
    <t>Сульфат аммония</t>
  </si>
  <si>
    <t>Аммофос</t>
  </si>
  <si>
    <t>Хлористый калий</t>
  </si>
  <si>
    <t>Карбамид (мочевина)</t>
  </si>
  <si>
    <t>71 264 18 19</t>
  </si>
  <si>
    <t>Стул</t>
  </si>
  <si>
    <t>Трубы</t>
  </si>
  <si>
    <t>Отвод</t>
  </si>
  <si>
    <t>Полуотвод</t>
  </si>
  <si>
    <t>Муфта</t>
  </si>
  <si>
    <t>Тройник</t>
  </si>
  <si>
    <t>Клипсы</t>
  </si>
  <si>
    <t>Шаровой кран</t>
  </si>
  <si>
    <t>Адаптер</t>
  </si>
  <si>
    <t>ООО MERCATO MIO</t>
  </si>
  <si>
    <t>ЯТТ Азимжонов Шохжахон Дилшодбек</t>
  </si>
  <si>
    <t>СП EUROROLLO</t>
  </si>
  <si>
    <t>Жалюзи</t>
  </si>
  <si>
    <t xml:space="preserve"> Автошины R 14  195/65 </t>
  </si>
  <si>
    <t xml:space="preserve"> Автошины R 12 для Дамас</t>
  </si>
  <si>
    <t>тошкент вилояти</t>
  </si>
  <si>
    <t>ЧП DUNYO POLIGRAF PLYUS</t>
  </si>
  <si>
    <t xml:space="preserve"> Пленка для ламинирования 125 mc   А4  </t>
  </si>
  <si>
    <t xml:space="preserve"> Пленка для ламинирования  100 mc,  А 4  </t>
  </si>
  <si>
    <t>упаковка</t>
  </si>
  <si>
    <t>ШТУК</t>
  </si>
  <si>
    <t>"TORABEK FAYZ MEBEL" Масъулияти чекланган жамияти</t>
  </si>
  <si>
    <t xml:space="preserve"> Мажлислар зали учун стуллар</t>
  </si>
  <si>
    <t>93 565 99 95</t>
  </si>
  <si>
    <t xml:space="preserve"> Пленка для ламинирования 100 mc, А 4</t>
  </si>
  <si>
    <t>Шт</t>
  </si>
  <si>
    <t>ООО KANS SHOP</t>
  </si>
  <si>
    <t>Настольный набор "Bestar" (11 предм./цв.орех)</t>
  </si>
  <si>
    <t>СП TONIL SERVIS OK</t>
  </si>
  <si>
    <t>Кованные изделия (художественные) из металла 10 мм (периметр 26 метр)  высота 85 см</t>
  </si>
  <si>
    <t>Брус 5*10, длина 9м</t>
  </si>
  <si>
    <t>Брус 4*10, длина 6м</t>
  </si>
  <si>
    <t>Калий фосфорнокислый, однозамещенный (KH2PO4), ч. ГОСТ 4198-75 буйича-200грНатрий фосфорнокислый, двузамещенный (Na2HPO22H2O), ч. ГОСТ 11773-76 буйича -200грИндигокармин - 1000гр Фуксин кислый – 1000грКалий азотнокислый ГОСТ 4217-77 буйича – 500грКалий марнагцовокислый ГОСТ 20490-75 буйича – 500грЯнтар кислотаси ГОСТ 6341-75 буйича – 5000млКалий гидроокись ГОСТ 24363-80 буйича – 1000грНатрий гидроокись ГОСТ 4328-77 буйича – 1000грНатрий хлористый ГОСТ 4233-77 буйича – 500грФенол, массавий улуши 1%ли эритма – 300грКалий йодистий ГОСТ 4232-74 буйича – 1000грЙод кристалл ГОСТ 4159-79 буйича – 1000грСеребро азотнокислое ГОСТ 1277-75 буйича 0,1%ли эритма – 200млГлюкозу кристаллическую гидратную ГОСТ 975-88 буйича – 1000грЛимон кислотаси ГОСТ 908-79 буйича – 2000млАгар ГОСТ 17206-84 буйича – 1000грСпирт этиловый ректификат ГОСТ 5962-67 буйича, 96% ли эритма – 2000млСпирт этиловый гидролизный высшей очистки ГОСТ 17299-78 буйича, 96%ли эритма – 2000млФормалин – 20 литрНатр едкий технический ГОСТ 2263-79 ёки Калия гидрат окиси технический ГОСТ 9285-78 буйича, 0,5 %ли эритма – 500мл</t>
  </si>
  <si>
    <t>мажлислар зали</t>
  </si>
  <si>
    <t>маъмурий бино</t>
  </si>
  <si>
    <t>таблички</t>
  </si>
  <si>
    <t>стадион</t>
  </si>
  <si>
    <t>фарход</t>
  </si>
  <si>
    <t>маъмурий бинога киравериш</t>
  </si>
  <si>
    <t>таш.вил.</t>
  </si>
  <si>
    <t>Жохонгир кабинетига</t>
  </si>
  <si>
    <t>Сурига</t>
  </si>
  <si>
    <t>Дала ишларига</t>
  </si>
  <si>
    <t>Таш.вил.</t>
  </si>
  <si>
    <t>маъмурий бинога</t>
  </si>
  <si>
    <t>томга</t>
  </si>
  <si>
    <t>дарвоза пештогига</t>
  </si>
  <si>
    <t>асфальт</t>
  </si>
  <si>
    <t>каридорга</t>
  </si>
  <si>
    <t>деворларни оклашга</t>
  </si>
  <si>
    <t>ховлига</t>
  </si>
  <si>
    <t>залга ва таш.вил.</t>
  </si>
  <si>
    <t>Узум учун навесга</t>
  </si>
  <si>
    <t>Улугбек</t>
  </si>
  <si>
    <t>улугбек</t>
  </si>
  <si>
    <t>Общее</t>
  </si>
  <si>
    <t>Собир ака</t>
  </si>
  <si>
    <t>ИШЛАТИЛГАН ЖОЙИ</t>
  </si>
  <si>
    <t>Остаток</t>
  </si>
  <si>
    <t>08.09.2020г</t>
  </si>
  <si>
    <t>OOO PULAT PRODUCT GROUP</t>
  </si>
  <si>
    <t>Тряпка</t>
  </si>
  <si>
    <t>мыло хозяйственное</t>
  </si>
  <si>
    <t>Чистоль</t>
  </si>
  <si>
    <t>Всего</t>
  </si>
  <si>
    <t>ООО MY OFFICE STATIONERY</t>
  </si>
  <si>
    <t>Скоросшиватель</t>
  </si>
  <si>
    <t>Тонер</t>
  </si>
  <si>
    <t>ООО DAY WEEK</t>
  </si>
  <si>
    <t>Авто шины</t>
  </si>
  <si>
    <t>03.09.2020г</t>
  </si>
  <si>
    <t>Лампа</t>
  </si>
  <si>
    <t>Индикатор</t>
  </si>
  <si>
    <t>ООО "SHINING FUTURE"</t>
  </si>
  <si>
    <t>Пакет</t>
  </si>
  <si>
    <t>Весы</t>
  </si>
  <si>
    <t>14.09.2020г</t>
  </si>
  <si>
    <t>"HIMLABPRIBOR</t>
  </si>
  <si>
    <t>Коммутатор</t>
  </si>
  <si>
    <t>28.09.2020г</t>
  </si>
  <si>
    <t>"TOY BOLA"</t>
  </si>
  <si>
    <t>Доска</t>
  </si>
  <si>
    <t>Пожарный щит</t>
  </si>
  <si>
    <t>12.10.2020г</t>
  </si>
  <si>
    <t>ООО APTECHKA MED</t>
  </si>
  <si>
    <t>Тонометр</t>
  </si>
  <si>
    <t>.: +998994326292</t>
  </si>
  <si>
    <t>Холодильник</t>
  </si>
  <si>
    <t>ООО CARBON SOUL</t>
  </si>
  <si>
    <t>02.11.2020г</t>
  </si>
  <si>
    <t>ООО "TA`MINOT GROUP"</t>
  </si>
  <si>
    <t>.: +998991098360</t>
  </si>
  <si>
    <t>Гель</t>
  </si>
  <si>
    <t>ООО BEKABAD HOLDING</t>
  </si>
  <si>
    <t>Кулер для питьевой воды</t>
  </si>
  <si>
    <t>"REAL CONSULT-SERVICE"</t>
  </si>
  <si>
    <t>YATT AKRAMOV AVAZXON AZIZXON O'G'LI</t>
  </si>
  <si>
    <t>28.10.2020г</t>
  </si>
  <si>
    <t>ООО SIRDARYO-METALL KONSTRUKSIYALARI</t>
  </si>
  <si>
    <t>ЧП IDEAL PARTNER BARAKA</t>
  </si>
  <si>
    <t>ООО QIZIL BOTIR</t>
  </si>
  <si>
    <t>"ISSIQLIK USKUNALARI" XK</t>
  </si>
  <si>
    <t>ООО TEXNO MIR SAVDO</t>
  </si>
  <si>
    <t>ООО AD MEGA TRADERS</t>
  </si>
  <si>
    <t>комплект</t>
  </si>
  <si>
    <t>23.11.2020г</t>
  </si>
  <si>
    <t>Марля</t>
  </si>
  <si>
    <t>ООО E BIRJA</t>
  </si>
  <si>
    <t>Марказий дисптетчерлик измати</t>
  </si>
  <si>
    <t>3-тор Ниёзбек йўли, 7 уй</t>
  </si>
  <si>
    <t>235-62-20</t>
  </si>
  <si>
    <t>235-40-11</t>
  </si>
  <si>
    <t>Учтепа ва Чилонзор туманлари бўлими</t>
  </si>
  <si>
    <t>Фозилтепа кўчаси, 30</t>
  </si>
  <si>
    <t>274-19-07</t>
  </si>
  <si>
    <t>274-19-09</t>
  </si>
  <si>
    <t>Юнусобод тумани бўлими</t>
  </si>
  <si>
    <t>235-11-02</t>
  </si>
  <si>
    <t>Миробод ва Яккасарой туманлари бўлими</t>
  </si>
  <si>
    <t>А.Қаххор кўчаси, 47 уй</t>
  </si>
  <si>
    <t>255-63-28</t>
  </si>
  <si>
    <t>Сергели тумани бўлими</t>
  </si>
  <si>
    <t>Спутник 16 мавзе  Қўрғонтепа кўчаси, 47 уй</t>
  </si>
  <si>
    <t>258-38-90</t>
  </si>
  <si>
    <t>Олмазор ва Шайхонтохур туманлари бўлими</t>
  </si>
  <si>
    <t>Самарқанд дарвоза кўчаси, 5</t>
  </si>
  <si>
    <t>278-32-40</t>
  </si>
  <si>
    <t>278-82-17</t>
  </si>
  <si>
    <t>Бектемир тумани бўлими</t>
  </si>
  <si>
    <t>Олтинтопган кўчаси, 32</t>
  </si>
  <si>
    <t>292-80-40</t>
  </si>
  <si>
    <t>Яшнобод тумани бўлими</t>
  </si>
  <si>
    <t>Иззат кўчаси, 58</t>
  </si>
  <si>
    <t>296-32-50</t>
  </si>
  <si>
    <t>Мирзор Улуғбек тумани бўлими</t>
  </si>
  <si>
    <t>Багратион кўчаси, 12 уй</t>
  </si>
  <si>
    <t>263-19-11</t>
  </si>
  <si>
    <t>263-29-84</t>
  </si>
  <si>
    <t>30.11.2020г</t>
  </si>
  <si>
    <t>ООО POKIZA SOFT MARKET</t>
  </si>
  <si>
    <t>Нож канцелярский</t>
  </si>
  <si>
    <t>07.12.2020г</t>
  </si>
  <si>
    <t>KANSMART MCHJ</t>
  </si>
  <si>
    <t>Перчатка</t>
  </si>
  <si>
    <t>Спрей</t>
  </si>
  <si>
    <t>Веник большой</t>
  </si>
  <si>
    <t>Веник</t>
  </si>
  <si>
    <t>Лестница</t>
  </si>
  <si>
    <t>Бетонная стойка</t>
  </si>
  <si>
    <t>Цемент</t>
  </si>
  <si>
    <t>Проволока колючая</t>
  </si>
  <si>
    <t>ООО BARAKA BARHAYOT BUSINESS</t>
  </si>
  <si>
    <t>Освежитель воздуха</t>
  </si>
  <si>
    <t>Биржа орқали тузилган ва муддати тугаган шартномалар 
РЎЙХАТИ</t>
  </si>
  <si>
    <t>20.04.2020г</t>
  </si>
  <si>
    <t>ООО AUTO-PARTS-BUSINESS</t>
  </si>
  <si>
    <t>ООО CITY MALL</t>
  </si>
  <si>
    <t>28.12.2020г</t>
  </si>
  <si>
    <t>XON TRADE BARAKA</t>
  </si>
  <si>
    <t>"KRUIZ EVRO VIZA" МЧЖ</t>
  </si>
  <si>
    <t>Калий йодистый</t>
  </si>
  <si>
    <t>0.1</t>
  </si>
  <si>
    <t>крахмал</t>
  </si>
  <si>
    <t>0.05</t>
  </si>
  <si>
    <t>натрий хлорид</t>
  </si>
  <si>
    <t>0.2</t>
  </si>
  <si>
    <t>Барий хлористый</t>
  </si>
  <si>
    <t>Натрий гидроокись</t>
  </si>
  <si>
    <t>Фиксанал калий гидрооксиль</t>
  </si>
  <si>
    <t>Медь сернокислая</t>
  </si>
  <si>
    <t>0.02</t>
  </si>
  <si>
    <t>Калий сернокислый</t>
  </si>
  <si>
    <t>натрий тиосульфат</t>
  </si>
  <si>
    <t>натрий гидроксид</t>
  </si>
  <si>
    <t>натрий сернокислый</t>
  </si>
  <si>
    <t>Метиловый красный</t>
  </si>
  <si>
    <t>0.01</t>
  </si>
  <si>
    <t>метиловый оранжевый</t>
  </si>
  <si>
    <t>Фенолфталеин</t>
  </si>
  <si>
    <t>Тимолфталеин</t>
  </si>
  <si>
    <t>Спирт этиловый</t>
  </si>
  <si>
    <t>Уксусная кислота</t>
  </si>
  <si>
    <t>Хлороформ</t>
  </si>
  <si>
    <t>Эфир петролейный</t>
  </si>
  <si>
    <t>91.2</t>
  </si>
  <si>
    <t>163.2</t>
  </si>
  <si>
    <t>115.2</t>
  </si>
  <si>
    <t>652.8</t>
  </si>
  <si>
    <t>2536357.44</t>
  </si>
  <si>
    <t>ООО N COM</t>
  </si>
  <si>
    <t>eshop</t>
  </si>
  <si>
    <t>Сделка совершена</t>
  </si>
  <si>
    <t>288 000 UZS</t>
  </si>
  <si>
    <t>105 000 UZS</t>
  </si>
  <si>
    <t>18 600 UZS</t>
  </si>
  <si>
    <t>22 500 UZS</t>
  </si>
  <si>
    <t>13 500 UZS</t>
  </si>
  <si>
    <t>5 400 UZS</t>
  </si>
  <si>
    <t>7 500 UZS</t>
  </si>
  <si>
    <t>480 000 UZS</t>
  </si>
  <si>
    <t>13 800 UZS</t>
  </si>
  <si>
    <t>165 600 UZS</t>
  </si>
  <si>
    <t>1 400 000 UZS</t>
  </si>
  <si>
    <t>exarid</t>
  </si>
  <si>
    <t>Товар продан</t>
  </si>
  <si>
    <t>47 250 UZS</t>
  </si>
  <si>
    <t>4 500 UZS</t>
  </si>
  <si>
    <t>30 750 UZS</t>
  </si>
  <si>
    <t>162 000 UZS</t>
  </si>
  <si>
    <t>1 803 600 UZS</t>
  </si>
  <si>
    <t>1 747 200 UZS</t>
  </si>
  <si>
    <t>165 000 UZS</t>
  </si>
  <si>
    <t>Выставлен</t>
  </si>
  <si>
    <t>93 000 UZS</t>
  </si>
  <si>
    <t>67 500 UZS</t>
  </si>
  <si>
    <t>180 000 UZS</t>
  </si>
  <si>
    <t>36 000 UZS</t>
  </si>
  <si>
    <t>1 312 200 UZS</t>
  </si>
  <si>
    <t>9 867 UZS</t>
  </si>
  <si>
    <t>2 752 000 UZS</t>
  </si>
  <si>
    <t>1 386 000 UZS</t>
  </si>
  <si>
    <t>284 500 UZS</t>
  </si>
  <si>
    <t>591 577.2 UZS</t>
  </si>
  <si>
    <t>10 799.82 UZS</t>
  </si>
  <si>
    <t>49 500 UZS</t>
  </si>
  <si>
    <t>45 000 UZS</t>
  </si>
  <si>
    <t>1 170 000 UZS</t>
  </si>
  <si>
    <t>103 800 UZS</t>
  </si>
  <si>
    <t>2 580 000 UZS</t>
  </si>
  <si>
    <t>225 000 UZS</t>
  </si>
  <si>
    <t>60 000 UZS</t>
  </si>
  <si>
    <t>3 017 602.8 UZS</t>
  </si>
  <si>
    <t>53 400 UZS</t>
  </si>
  <si>
    <t>90 720 000 UZS</t>
  </si>
  <si>
    <t>90 000 UZS</t>
  </si>
  <si>
    <t>1 043 240 UZS</t>
  </si>
  <si>
    <t>61 650 UZS</t>
  </si>
  <si>
    <t>579 000 UZS</t>
  </si>
  <si>
    <t>336 000 UZS</t>
  </si>
  <si>
    <t>2 536 357.44 UZS</t>
  </si>
  <si>
    <t>3 000 000 UZS</t>
  </si>
  <si>
    <t>В торгах</t>
  </si>
  <si>
    <t>56 700 UZS</t>
  </si>
  <si>
    <t>54 000 UZS</t>
  </si>
  <si>
    <t>11 835 UZS</t>
  </si>
  <si>
    <t>10 800 UZS</t>
  </si>
  <si>
    <t>86 580 UZS</t>
  </si>
  <si>
    <t>13 230 UZS</t>
  </si>
  <si>
    <t>20 400 UZS</t>
  </si>
  <si>
    <t>95 240.16 UZS</t>
  </si>
  <si>
    <t>765 000 UZS</t>
  </si>
  <si>
    <t>18 000 UZS</t>
  </si>
  <si>
    <t>34 200 UZS</t>
  </si>
  <si>
    <t>1 412 699.94 UZS</t>
  </si>
  <si>
    <t>72 000 UZS</t>
  </si>
  <si>
    <t>540 000 UZS</t>
  </si>
  <si>
    <t xml:space="preserve">591 577.2 </t>
  </si>
  <si>
    <t xml:space="preserve">10 799.82 </t>
  </si>
  <si>
    <t xml:space="preserve">3 017 602.8 </t>
  </si>
  <si>
    <t xml:space="preserve">2 536 357.44 </t>
  </si>
  <si>
    <t xml:space="preserve">95 240.16 </t>
  </si>
  <si>
    <t xml:space="preserve">1 412 699.94 </t>
  </si>
  <si>
    <t>СП AL-FORUQ</t>
  </si>
  <si>
    <r>
      <t>ЧП Duna Poligraf</t>
    </r>
    <r>
      <rPr>
        <sz val="10"/>
        <rFont val="Times New Roman"/>
        <family val="1"/>
        <charset val="204"/>
      </rPr>
      <t xml:space="preserve"> </t>
    </r>
  </si>
  <si>
    <r>
      <t>Xorazm gaz invest servis XK</t>
    </r>
    <r>
      <rPr>
        <sz val="10"/>
        <rFont val="Times New Roman"/>
        <family val="1"/>
        <charset val="204"/>
      </rPr>
      <t xml:space="preserve"> </t>
    </r>
  </si>
  <si>
    <t>Аммиачная селитра</t>
  </si>
  <si>
    <t>Телефонный аппарат</t>
  </si>
  <si>
    <t>Клавиатура</t>
  </si>
  <si>
    <t>ООО IZZATULLA XAMKOR FAYZI</t>
  </si>
  <si>
    <t>"SAMODAGI CHAQMOQ"</t>
  </si>
  <si>
    <t>Модем</t>
  </si>
  <si>
    <t>30.01.2021г</t>
  </si>
  <si>
    <t>ООО MARG'ILON SAVDO DO'KON</t>
  </si>
  <si>
    <t>Автомат</t>
  </si>
  <si>
    <t>Сумка</t>
  </si>
  <si>
    <t>Кондиционер</t>
  </si>
  <si>
    <t>03.02.2021г</t>
  </si>
  <si>
    <t>"BADRIS GLOBAL"</t>
  </si>
  <si>
    <t>Шпатлёвка</t>
  </si>
  <si>
    <t>08.02.2021г</t>
  </si>
  <si>
    <t>Бумага фильтровальная</t>
  </si>
  <si>
    <t>ООО MUROD NURULLO ISOM</t>
  </si>
  <si>
    <t>Вытяжной вентилятор</t>
  </si>
  <si>
    <t>Водонагревател</t>
  </si>
  <si>
    <t>YTT ESHBOYEV O`LMASBEK RAXMONALIYEVICH</t>
  </si>
  <si>
    <t>Стеллаж металлический</t>
  </si>
  <si>
    <t>ООО AK-BULUT</t>
  </si>
  <si>
    <t>Окно</t>
  </si>
  <si>
    <t>Рейка</t>
  </si>
  <si>
    <t>пм</t>
  </si>
  <si>
    <t>10.02.2021г</t>
  </si>
  <si>
    <t>ООО MARG'ILON BARAKA SAVDO XIZMATLARI</t>
  </si>
  <si>
    <t>Столб</t>
  </si>
  <si>
    <t>Скотч</t>
  </si>
  <si>
    <t>Папка</t>
  </si>
  <si>
    <t>Маркер</t>
  </si>
  <si>
    <t>Перфофайл</t>
  </si>
  <si>
    <t>01.03.2021г</t>
  </si>
  <si>
    <t>02.03.2021г</t>
  </si>
  <si>
    <t>ООО ARVIUZ</t>
  </si>
  <si>
    <t>Бахилы для роженицы</t>
  </si>
  <si>
    <t>Шапочка одноразовые</t>
  </si>
  <si>
    <t>09.03.2021г</t>
  </si>
  <si>
    <t>NEW LINE INNOVATION MChJ</t>
  </si>
  <si>
    <t>Фартук</t>
  </si>
  <si>
    <t>"TEXSTYLE DENTAL SERVISE BUKHARA" МЧЖ</t>
  </si>
  <si>
    <t>Халат</t>
  </si>
  <si>
    <t>ЧП LUCKY DAYS</t>
  </si>
  <si>
    <t>Казан</t>
  </si>
  <si>
    <t>Таз</t>
  </si>
  <si>
    <t>Фляга</t>
  </si>
  <si>
    <t>ЧП SERGELI OBOD DIYOR</t>
  </si>
  <si>
    <t>KOCHKAROVA SHAXNOZA</t>
  </si>
  <si>
    <t>ООО KAMOL-BROKER-PLUS</t>
  </si>
  <si>
    <t>Алюминиевый профиль</t>
  </si>
  <si>
    <t>Стекло</t>
  </si>
  <si>
    <t>Монтажная пена</t>
  </si>
  <si>
    <t>23.03.2021г</t>
  </si>
  <si>
    <t>Клинец</t>
  </si>
  <si>
    <t>куб.м.</t>
  </si>
  <si>
    <t>Шлакоблок</t>
  </si>
  <si>
    <t>тонна</t>
  </si>
  <si>
    <t>Магнитный вал картриджа</t>
  </si>
  <si>
    <t>Чернила</t>
  </si>
  <si>
    <t>Полиэтиленовые мешки</t>
  </si>
  <si>
    <t>Профнастил для крыши</t>
  </si>
  <si>
    <t>Защитные очки</t>
  </si>
  <si>
    <t>Респиратор для защиты дыхания</t>
  </si>
  <si>
    <t>ООО IMPULS MAXIMUM</t>
  </si>
  <si>
    <t>ООО UMARIM</t>
  </si>
  <si>
    <t>Известь</t>
  </si>
  <si>
    <t>Хлор</t>
  </si>
  <si>
    <t>18.03.2021г</t>
  </si>
  <si>
    <t>ЧП MUBINA-NIGINA SERVIS</t>
  </si>
  <si>
    <t>ООО ALI UNITED</t>
  </si>
  <si>
    <t>Подоконник</t>
  </si>
  <si>
    <t>Замок</t>
  </si>
  <si>
    <t>Ручки дверные</t>
  </si>
  <si>
    <t>Петля</t>
  </si>
  <si>
    <t>Шпингалет</t>
  </si>
  <si>
    <t>Соединитель</t>
  </si>
  <si>
    <t>Резина</t>
  </si>
  <si>
    <t>тиж</t>
  </si>
  <si>
    <t>Човуш</t>
  </si>
  <si>
    <t>22.04.2021г</t>
  </si>
  <si>
    <t>Угольник</t>
  </si>
  <si>
    <t>Диск для болгарки</t>
  </si>
  <si>
    <t>25.04.2021г</t>
  </si>
  <si>
    <t>ЧП PRODUCTION</t>
  </si>
  <si>
    <t>Разработка сметной документации на текущий ремонт</t>
  </si>
  <si>
    <t>Great Couple XD MCHJ</t>
  </si>
  <si>
    <t>Аммафос</t>
  </si>
  <si>
    <t>27.04.2021г</t>
  </si>
  <si>
    <t>ЧП "Smart Continent"</t>
  </si>
  <si>
    <t>10.05.2021г</t>
  </si>
  <si>
    <t>Масло</t>
  </si>
  <si>
    <t>Солидол</t>
  </si>
  <si>
    <t>ООО STRONGMAN</t>
  </si>
  <si>
    <t>ООО XON TRADE BARAKA</t>
  </si>
  <si>
    <t>Гидро веретенка</t>
  </si>
  <si>
    <t>Веб камера</t>
  </si>
  <si>
    <t>ООО ACTION-MCFR MEDIAGURUHI</t>
  </si>
  <si>
    <t>ООО JONDOR PRESTIJ</t>
  </si>
  <si>
    <t>07.06.2021г</t>
  </si>
  <si>
    <t>ООО CRABGRASS</t>
  </si>
  <si>
    <t>Щит</t>
  </si>
  <si>
    <t>DIN-рейка</t>
  </si>
  <si>
    <t>Кольцо</t>
  </si>
  <si>
    <t>Перчатки диэлектрические</t>
  </si>
  <si>
    <t>14.06.2021г</t>
  </si>
  <si>
    <t>Светодиодный прожектор</t>
  </si>
  <si>
    <t>"УРГАНЧ  ТАЪМИР  ИНВЕСТ"  МЧЖ</t>
  </si>
  <si>
    <t>Шланг</t>
  </si>
  <si>
    <t>Опрыскиватель</t>
  </si>
  <si>
    <t>Проволока</t>
  </si>
  <si>
    <t>Вытяжка</t>
  </si>
  <si>
    <t>Газовая плита</t>
  </si>
  <si>
    <t>ООО MAISHIY PR</t>
  </si>
  <si>
    <t>Песок</t>
  </si>
  <si>
    <t>ZUNNUN SAID MCHJ</t>
  </si>
  <si>
    <t>16.06.2021г</t>
  </si>
  <si>
    <t>"VENDER TREASURE JEWEL"  МЧЖ</t>
  </si>
  <si>
    <t>Фреон</t>
  </si>
  <si>
    <t>"Mahbuba-Dilrabo" МЧЖ</t>
  </si>
  <si>
    <t>PLOMBA COM UZ MCHJ</t>
  </si>
  <si>
    <t>Мочевина (карбамид)</t>
  </si>
  <si>
    <t>Бумага для офисной техники белая</t>
  </si>
  <si>
    <t>Номерная пластиковая пломба</t>
  </si>
  <si>
    <t>Лампа светодиодная</t>
  </si>
  <si>
    <t>Аккумулятор свинцовый для запуска поршневых двигателей</t>
  </si>
  <si>
    <t>ООО ULGURJI SIFAT XIZMAT</t>
  </si>
  <si>
    <t>Шины пневматические для легкового автомобиля</t>
  </si>
  <si>
    <t>OQAR OTA HAMKOR</t>
  </si>
  <si>
    <t>«JIZZAX KANS»</t>
  </si>
  <si>
    <t>Ручка канцелярская</t>
  </si>
  <si>
    <t>Карандаши простые и цветные с грифелями в твердой оболочке</t>
  </si>
  <si>
    <t>Химические реактивы</t>
  </si>
  <si>
    <t>ЧП LA VITA BOTTLERS</t>
  </si>
  <si>
    <t>Вода питьевая упакованная</t>
  </si>
  <si>
    <t>"YOQUB DOVUD"</t>
  </si>
  <si>
    <t>Персональный компьютер</t>
  </si>
  <si>
    <t>MCHJ GEO-MARK LOYIHA</t>
  </si>
  <si>
    <t>ООО IMPEKS GAZ SERVICE</t>
  </si>
  <si>
    <t>Калий хлористый химически чистый</t>
  </si>
  <si>
    <t>Мыло туалетное жидкое</t>
  </si>
  <si>
    <t>Мыло хозяйственное твердое</t>
  </si>
  <si>
    <t>Половая тряпка</t>
  </si>
  <si>
    <t>OTASH SIFAT МЧЖ</t>
  </si>
  <si>
    <t>Водосчетчик с импульсным выходом</t>
  </si>
  <si>
    <t>Картридж для принтера</t>
  </si>
  <si>
    <t>Дозирующее лезвие для картриджа</t>
  </si>
  <si>
    <t>MCHJ POYTAXT BARAKA PLUS</t>
  </si>
  <si>
    <t>ООО TRADE CORP SHOX</t>
  </si>
  <si>
    <t>SMART GOOD SERVICE 2022 MCHJ</t>
  </si>
  <si>
    <t>YTT RAIMOV ASIL MELIQUZIYEVICH</t>
  </si>
  <si>
    <t>POWER MAX GROUP MCHJ</t>
  </si>
  <si>
    <t>Полиграфическая продукция</t>
  </si>
  <si>
    <t>Полипропиленовые мешки</t>
  </si>
  <si>
    <t>Установка, переустановка и заправка кондиционера</t>
  </si>
  <si>
    <t>"AFSONA INVEST"</t>
  </si>
  <si>
    <t>Узел учета газа</t>
  </si>
  <si>
    <t>HIMIK 888 MCHJ</t>
  </si>
  <si>
    <t>Книги печатные</t>
  </si>
  <si>
    <t>SAMO-BEST TRADE MCHJ</t>
  </si>
  <si>
    <t>Аккумулятор свинцовый для 
запуска поршневых двигателей</t>
  </si>
  <si>
    <t>AGROMASH TEXNIK MCHJ</t>
  </si>
  <si>
    <t>YATT TURSUNOV DJAMSHID ADXAMJONOVICH</t>
  </si>
  <si>
    <t>Микрометр</t>
  </si>
  <si>
    <t>NEW PENCIL SHOP MCHJ</t>
  </si>
  <si>
    <t>Смеситель на душ/ванну</t>
  </si>
  <si>
    <t>VOHA TA`MINOT-BIZNES MCHJ</t>
  </si>
  <si>
    <t>MCHJ PRO CHEMICAL`S</t>
  </si>
  <si>
    <t>MD-IN ACTION XK</t>
  </si>
  <si>
    <t>Перчатки медицинские нестерильные</t>
  </si>
  <si>
    <t>JAVOHIR-STUDENT MCHJ</t>
  </si>
  <si>
    <t>OMAD FAYZ MEGA PLYUS MCHJ</t>
  </si>
  <si>
    <t>Бумага туалетная</t>
  </si>
  <si>
    <t>ООО KANS STAR TRADE</t>
  </si>
  <si>
    <t>Перчатки резиновые хозяйственные</t>
  </si>
  <si>
    <t>ANSOR 092 MCHJ</t>
  </si>
  <si>
    <t>ЯТТ "KAYUMOVA ZIYODA XUSENOVNA"</t>
  </si>
  <si>
    <t>ООО IMRONBEK-KAMRONBEK-KELAJAGI</t>
  </si>
  <si>
    <t>Besh oga-inilar</t>
  </si>
  <si>
    <t>SOFT ZIYO MCHJ</t>
  </si>
  <si>
    <t>"IMKON NEW PRINT" MCHJ</t>
  </si>
  <si>
    <t>СП MIX-TRADE</t>
  </si>
  <si>
    <t>СП JAXON KANS EXPRESS</t>
  </si>
  <si>
    <t xml:space="preserve">ISA MASTER GOLD MCHJ </t>
  </si>
  <si>
    <t>Щетка для уборки</t>
  </si>
  <si>
    <t>THE YUSUPOVS</t>
  </si>
  <si>
    <t>Известняк</t>
  </si>
  <si>
    <t>YATT G'ofurov Jamshid</t>
  </si>
  <si>
    <t>Услуга по текущему ремонту систем 
кондиционирования и вентиляции помещений</t>
  </si>
  <si>
    <t>ISROIL -BUSINNES- GROUP M CHJ</t>
  </si>
  <si>
    <t>ЧП BENEFIT SERVICE</t>
  </si>
  <si>
    <t>ЯТТ "RAZAKOV ABDURAXIM MAXAMADOVICH"</t>
  </si>
  <si>
    <t>Услуга по установке газового оборудования 
в транспортные средства</t>
  </si>
  <si>
    <t>YATT KULIYEVA SEVDA MUSLIMOVNA</t>
  </si>
  <si>
    <t>СП "DIVIT PROGRAMMERS"</t>
  </si>
  <si>
    <t>ООО ORZUYIMDAGI KELAJAK</t>
  </si>
  <si>
    <t>Услуга по изготовлению печатей и штампов</t>
  </si>
  <si>
    <t>Услуга по ремонту лабораторного оборудования</t>
  </si>
  <si>
    <t>ЯТТ AXMEDOV MURODJON MUXAMMADOVICH</t>
  </si>
  <si>
    <t>ООО FINANCE WORLD SERVICES</t>
  </si>
  <si>
    <t>"YURIDIK ADABIYOTLAR PUBLISH" MCHJ</t>
  </si>
  <si>
    <t>ASILBEK SILVER BARAKA XK</t>
  </si>
  <si>
    <t>CITY TA`MINOT MCHJ</t>
  </si>
  <si>
    <t>"Наманган канцеляриялари " МЧЖ</t>
  </si>
  <si>
    <t>YTT .ZOKIROVA DURDONAXON XIKMATUIIO QIZI</t>
  </si>
  <si>
    <t>TURON TRADE AUCTION MCHJ</t>
  </si>
  <si>
    <t>CHARTAK TECHNOTRADE MCHJ</t>
  </si>
  <si>
    <t>Колонка акустическая</t>
  </si>
  <si>
    <t xml:space="preserve"> 13.04.2023</t>
  </si>
  <si>
    <t>IMPERIAL EXCLUSIVE TEAM MCH</t>
  </si>
  <si>
    <t>Барабан для картриджа</t>
  </si>
  <si>
    <t>HEWLETT PACKARD ENTERPRISES MCHJ</t>
  </si>
  <si>
    <t>UCH QADRDON MCHJ</t>
  </si>
  <si>
    <t>ЧП XON</t>
  </si>
  <si>
    <t>Урна</t>
  </si>
  <si>
    <t>Салфетница</t>
  </si>
  <si>
    <t>Yonartosh Afsona Savdo Rivoji X.K</t>
  </si>
  <si>
    <t>MEDTEXNIKA MCHJ</t>
  </si>
  <si>
    <t>Услуга по диагностике лабораторного оборудования</t>
  </si>
  <si>
    <t>Iqbol Smart</t>
  </si>
  <si>
    <t>YATT ARIPOVA MASTURA JALILOVNA</t>
  </si>
  <si>
    <t>Мусорный контейнер металлический</t>
  </si>
  <si>
    <t>Ершик для унитаза</t>
  </si>
  <si>
    <t>"NIAGARA AYZBERG" MCHJ</t>
  </si>
  <si>
    <t>ЧП WORLD MONTAGE LUX</t>
  </si>
  <si>
    <t>Услуга по техническому испытанию газопровода</t>
  </si>
  <si>
    <t>OOO FIRDAVS INTENSE TRADE</t>
  </si>
  <si>
    <t>YATT "QODIROV ABDUVAQQOS ABDURAHMON O‘G‘LI"</t>
  </si>
  <si>
    <t>ООО "TASHGOREKSPERT"</t>
  </si>
  <si>
    <t>Услуга проведения контрольного обмера 
выполненных строительно-ремонтных работ</t>
  </si>
  <si>
    <t>ООО IMMER</t>
  </si>
  <si>
    <t>ЯТТ Хамраев Илхом</t>
  </si>
  <si>
    <t>Услуга по предоставлению доступа к базе данных</t>
  </si>
  <si>
    <t>78-1500009</t>
  </si>
  <si>
    <t>MARG SUPER SHTAMP</t>
  </si>
  <si>
    <t>Служебное удостоверение</t>
  </si>
  <si>
    <t>THE COMPUTER WORKSHOP MCHJ</t>
  </si>
  <si>
    <t>KOMRON PRESS MCHJ</t>
  </si>
  <si>
    <t>RABBIMOV ABRORBEK SHAROF O‘G‘LI</t>
  </si>
  <si>
    <t>Услуга по разработке рекламного дизайна и концепции</t>
  </si>
  <si>
    <t>"SUVSOZABONENTXIZMATI"</t>
  </si>
  <si>
    <t>Аварийно-восстановительные работы водопровода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</si>
</sst>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1F1F1F"/>
      <name val="Arial"/>
      <family val="2"/>
      <charset val="204"/>
    </font>
    <font>
      <sz val="14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33333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FD5"/>
        <bgColor indexed="64"/>
      </patternFill>
    </fill>
    <fill>
      <patternFill patternType="solid">
        <fgColor rgb="FFECF7FD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D9D9D9"/>
      </right>
      <top style="medium">
        <color rgb="FFFFFFFF"/>
      </top>
      <bottom style="medium">
        <color rgb="FFD9D9D9"/>
      </bottom>
      <diagonal/>
    </border>
    <border>
      <left style="medium">
        <color rgb="FFE3E3E3"/>
      </left>
      <right style="medium">
        <color rgb="FFD9D9D9"/>
      </right>
      <top style="medium">
        <color rgb="FFE3E3E3"/>
      </top>
      <bottom style="medium">
        <color rgb="FFD9D9D9"/>
      </bottom>
      <diagonal/>
    </border>
    <border>
      <left/>
      <right style="medium">
        <color rgb="FFD9D9D9"/>
      </right>
      <top style="medium">
        <color rgb="FFE3E3E3"/>
      </top>
      <bottom style="medium">
        <color rgb="FFD9D9D9"/>
      </bottom>
      <diagonal/>
    </border>
    <border>
      <left style="medium">
        <color rgb="FFE3E3E3"/>
      </left>
      <right style="medium">
        <color rgb="FFD9D9D9"/>
      </right>
      <top style="medium">
        <color rgb="FFFFFFFF"/>
      </top>
      <bottom style="medium">
        <color rgb="FFD9D9D9"/>
      </bottom>
      <diagonal/>
    </border>
    <border>
      <left/>
      <right style="medium">
        <color rgb="FFD9D9D9"/>
      </right>
      <top style="medium">
        <color rgb="FF2497D3"/>
      </top>
      <bottom style="medium">
        <color rgb="FF2497D3"/>
      </bottom>
      <diagonal/>
    </border>
    <border>
      <left style="medium">
        <color rgb="FFE3E3E3"/>
      </left>
      <right style="medium">
        <color rgb="FFD9D9D9"/>
      </right>
      <top style="medium">
        <color rgb="FF2497D3"/>
      </top>
      <bottom style="medium">
        <color rgb="FF2497D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1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164" fontId="2" fillId="0" borderId="1" xfId="1" applyNumberFormat="1" applyFont="1" applyFill="1" applyBorder="1"/>
    <xf numFmtId="0" fontId="2" fillId="0" borderId="14" xfId="0" applyFont="1" applyFill="1" applyBorder="1"/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0" borderId="0" xfId="0" applyFont="1"/>
    <xf numFmtId="164" fontId="0" fillId="0" borderId="0" xfId="1" applyNumberFormat="1" applyFont="1"/>
    <xf numFmtId="164" fontId="3" fillId="0" borderId="1" xfId="1" applyNumberFormat="1" applyFont="1" applyBorder="1"/>
    <xf numFmtId="164" fontId="4" fillId="0" borderId="1" xfId="1" applyNumberFormat="1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9" fillId="0" borderId="1" xfId="1" applyNumberFormat="1" applyFont="1" applyBorder="1" applyAlignment="1">
      <alignment vertical="center"/>
    </xf>
    <xf numFmtId="0" fontId="2" fillId="3" borderId="0" xfId="0" applyFont="1" applyFill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2" fillId="0" borderId="14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14" fontId="2" fillId="0" borderId="14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wrapText="1"/>
    </xf>
    <xf numFmtId="164" fontId="2" fillId="0" borderId="14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28" xfId="0" applyFont="1" applyFill="1" applyBorder="1" applyAlignment="1">
      <alignment horizontal="left" vertical="center" wrapText="1"/>
    </xf>
    <xf numFmtId="0" fontId="2" fillId="0" borderId="13" xfId="0" applyFont="1" applyFill="1" applyBorder="1"/>
    <xf numFmtId="0" fontId="2" fillId="0" borderId="2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wrapText="1"/>
    </xf>
    <xf numFmtId="0" fontId="2" fillId="0" borderId="20" xfId="0" applyFont="1" applyFill="1" applyBorder="1"/>
    <xf numFmtId="1" fontId="2" fillId="0" borderId="1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164" fontId="2" fillId="0" borderId="14" xfId="1" applyNumberFormat="1" applyFont="1" applyFill="1" applyBorder="1"/>
    <xf numFmtId="0" fontId="7" fillId="0" borderId="1" xfId="0" applyFont="1" applyFill="1" applyBorder="1" applyAlignment="1">
      <alignment vertical="center"/>
    </xf>
    <xf numFmtId="14" fontId="2" fillId="0" borderId="19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vertical="center"/>
    </xf>
    <xf numFmtId="0" fontId="0" fillId="0" borderId="14" xfId="0" applyFill="1" applyBorder="1"/>
    <xf numFmtId="14" fontId="2" fillId="0" borderId="0" xfId="0" applyNumberFormat="1" applyFont="1" applyFill="1"/>
    <xf numFmtId="0" fontId="2" fillId="0" borderId="2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/>
    <xf numFmtId="0" fontId="2" fillId="4" borderId="13" xfId="0" applyFont="1" applyFill="1" applyBorder="1"/>
    <xf numFmtId="14" fontId="2" fillId="4" borderId="1" xfId="0" applyNumberFormat="1" applyFont="1" applyFill="1" applyBorder="1" applyAlignment="1">
      <alignment vertical="center"/>
    </xf>
    <xf numFmtId="14" fontId="2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10" fillId="4" borderId="1" xfId="0" applyFont="1" applyFill="1" applyBorder="1"/>
    <xf numFmtId="0" fontId="6" fillId="4" borderId="14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 readingOrder="1"/>
    </xf>
    <xf numFmtId="0" fontId="12" fillId="0" borderId="32" xfId="0" applyFont="1" applyBorder="1" applyAlignment="1">
      <alignment horizontal="center" vertical="center" wrapText="1" readingOrder="1"/>
    </xf>
    <xf numFmtId="0" fontId="12" fillId="0" borderId="30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5" borderId="33" xfId="0" applyFont="1" applyFill="1" applyBorder="1" applyAlignment="1">
      <alignment vertical="center" wrapText="1"/>
    </xf>
    <xf numFmtId="14" fontId="8" fillId="5" borderId="33" xfId="0" applyNumberFormat="1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14" fontId="8" fillId="5" borderId="35" xfId="0" applyNumberFormat="1" applyFont="1" applyFill="1" applyBorder="1" applyAlignment="1">
      <alignment vertical="center" wrapText="1"/>
    </xf>
    <xf numFmtId="0" fontId="8" fillId="5" borderId="36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14" fontId="8" fillId="7" borderId="37" xfId="0" applyNumberFormat="1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7" borderId="38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" fontId="5" fillId="0" borderId="10" xfId="0" applyNumberFormat="1" applyFont="1" applyBorder="1" applyAlignment="1">
      <alignment vertical="center" wrapText="1"/>
    </xf>
    <xf numFmtId="1" fontId="5" fillId="0" borderId="15" xfId="0" applyNumberFormat="1" applyFont="1" applyBorder="1" applyAlignment="1">
      <alignment vertical="center" wrapText="1"/>
    </xf>
    <xf numFmtId="1" fontId="5" fillId="0" borderId="13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/>
    </xf>
    <xf numFmtId="164" fontId="5" fillId="0" borderId="13" xfId="1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  <xf numFmtId="1" fontId="5" fillId="0" borderId="6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 wrapText="1"/>
    </xf>
    <xf numFmtId="16" fontId="2" fillId="8" borderId="1" xfId="0" applyNumberFormat="1" applyFont="1" applyFill="1" applyBorder="1" applyAlignment="1">
      <alignment horizontal="center" vertical="center" wrapText="1"/>
    </xf>
    <xf numFmtId="0" fontId="2" fillId="8" borderId="14" xfId="0" applyFont="1" applyFill="1" applyBorder="1"/>
    <xf numFmtId="1" fontId="2" fillId="8" borderId="14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left" vertical="center"/>
    </xf>
    <xf numFmtId="1" fontId="2" fillId="8" borderId="14" xfId="0" applyNumberFormat="1" applyFont="1" applyFill="1" applyBorder="1" applyAlignment="1">
      <alignment horizontal="left" vertical="center"/>
    </xf>
    <xf numFmtId="1" fontId="2" fillId="8" borderId="18" xfId="0" applyNumberFormat="1" applyFont="1" applyFill="1" applyBorder="1" applyAlignment="1">
      <alignment horizontal="center" vertical="center"/>
    </xf>
    <xf numFmtId="1" fontId="2" fillId="8" borderId="18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 readingOrder="1"/>
    </xf>
    <xf numFmtId="0" fontId="12" fillId="0" borderId="32" xfId="0" applyFont="1" applyBorder="1" applyAlignment="1">
      <alignment horizontal="center" vertical="center" wrapText="1" readingOrder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9"/>
  <sheetViews>
    <sheetView topLeftCell="E2" zoomScale="115" zoomScaleNormal="115" workbookViewId="0">
      <pane xSplit="10" ySplit="2" topLeftCell="O55" activePane="bottomRight" state="frozen"/>
      <selection activeCell="E2" sqref="E2"/>
      <selection pane="topRight" activeCell="O2" sqref="O2"/>
      <selection pane="bottomLeft" activeCell="E4" sqref="E4"/>
      <selection pane="bottomRight" activeCell="H69" sqref="H69"/>
    </sheetView>
  </sheetViews>
  <sheetFormatPr defaultColWidth="9.140625" defaultRowHeight="15" x14ac:dyDescent="0.25"/>
  <cols>
    <col min="1" max="1" width="5.7109375" style="300" hidden="1" customWidth="1"/>
    <col min="2" max="2" width="15.42578125" style="300" hidden="1" customWidth="1"/>
    <col min="3" max="3" width="11.28515625" style="300" hidden="1" customWidth="1"/>
    <col min="4" max="4" width="18.42578125" style="300" hidden="1" customWidth="1"/>
    <col min="5" max="5" width="20.85546875" style="149" bestFit="1" customWidth="1"/>
    <col min="6" max="6" width="12.85546875" style="149" customWidth="1"/>
    <col min="7" max="7" width="14.42578125" style="149" customWidth="1"/>
    <col min="8" max="8" width="42.140625" style="149" customWidth="1"/>
    <col min="9" max="9" width="19.7109375" style="149" bestFit="1" customWidth="1"/>
    <col min="10" max="10" width="57" style="149" customWidth="1"/>
    <col min="11" max="11" width="8.85546875" style="149" customWidth="1"/>
    <col min="12" max="12" width="10.5703125" style="149" bestFit="1" customWidth="1"/>
    <col min="13" max="14" width="13.42578125" style="301" bestFit="1" customWidth="1"/>
    <col min="15" max="15" width="15.7109375" style="302" customWidth="1"/>
    <col min="16" max="16" width="10.7109375" style="149" bestFit="1" customWidth="1"/>
    <col min="17" max="16384" width="9.140625" style="149"/>
  </cols>
  <sheetData>
    <row r="1" spans="1:24" ht="15.75" hidden="1" customHeight="1" thickBot="1" x14ac:dyDescent="0.3">
      <c r="J1" s="149" t="s">
        <v>219</v>
      </c>
    </row>
    <row r="2" spans="1:24" ht="27" customHeight="1" x14ac:dyDescent="0.25">
      <c r="A2" s="425" t="s">
        <v>1</v>
      </c>
      <c r="B2" s="426" t="s">
        <v>143</v>
      </c>
      <c r="C2" s="427"/>
      <c r="D2" s="428"/>
      <c r="E2" s="425" t="s">
        <v>38</v>
      </c>
      <c r="F2" s="425" t="s">
        <v>8</v>
      </c>
      <c r="G2" s="425" t="s">
        <v>79</v>
      </c>
      <c r="H2" s="431" t="s">
        <v>9</v>
      </c>
      <c r="I2" s="431" t="s">
        <v>15</v>
      </c>
      <c r="J2" s="425" t="s">
        <v>2</v>
      </c>
      <c r="K2" s="425" t="s">
        <v>3</v>
      </c>
      <c r="L2" s="431" t="s">
        <v>4</v>
      </c>
      <c r="M2" s="430" t="s">
        <v>5</v>
      </c>
      <c r="N2" s="430" t="s">
        <v>6</v>
      </c>
      <c r="O2" s="429" t="s">
        <v>31</v>
      </c>
      <c r="P2" s="65" t="s">
        <v>48</v>
      </c>
      <c r="Q2" s="288" t="s">
        <v>154</v>
      </c>
      <c r="R2" s="299" t="s">
        <v>155</v>
      </c>
      <c r="S2" s="299" t="s">
        <v>156</v>
      </c>
      <c r="T2" s="299" t="s">
        <v>157</v>
      </c>
      <c r="U2" s="299" t="s">
        <v>158</v>
      </c>
      <c r="V2" s="299" t="s">
        <v>159</v>
      </c>
      <c r="W2" s="299" t="s">
        <v>160</v>
      </c>
      <c r="X2" s="299" t="s">
        <v>161</v>
      </c>
    </row>
    <row r="3" spans="1:24" ht="25.5" x14ac:dyDescent="0.25">
      <c r="A3" s="425"/>
      <c r="B3" s="67" t="s">
        <v>144</v>
      </c>
      <c r="C3" s="67" t="s">
        <v>145</v>
      </c>
      <c r="D3" s="67" t="s">
        <v>146</v>
      </c>
      <c r="E3" s="425"/>
      <c r="F3" s="425"/>
      <c r="G3" s="425"/>
      <c r="H3" s="432"/>
      <c r="I3" s="432"/>
      <c r="J3" s="425"/>
      <c r="K3" s="425"/>
      <c r="L3" s="432"/>
      <c r="M3" s="430"/>
      <c r="N3" s="430"/>
      <c r="O3" s="429"/>
      <c r="P3" s="69" t="s">
        <v>51</v>
      </c>
      <c r="Q3" s="69"/>
      <c r="R3" s="69"/>
      <c r="S3" s="69"/>
      <c r="T3" s="69"/>
      <c r="U3" s="69" t="s">
        <v>50</v>
      </c>
      <c r="V3" s="69"/>
      <c r="W3" s="69"/>
      <c r="X3" s="69"/>
    </row>
    <row r="4" spans="1:24" ht="25.5" x14ac:dyDescent="0.25">
      <c r="A4" s="191">
        <v>1</v>
      </c>
      <c r="B4" s="191"/>
      <c r="C4" s="191"/>
      <c r="D4" s="191"/>
      <c r="E4" s="421">
        <v>2</v>
      </c>
      <c r="F4" s="308">
        <v>3</v>
      </c>
      <c r="G4" s="421">
        <v>4</v>
      </c>
      <c r="H4" s="308">
        <v>5</v>
      </c>
      <c r="I4" s="308">
        <v>6</v>
      </c>
      <c r="J4" s="421">
        <v>7</v>
      </c>
      <c r="K4" s="308">
        <v>8</v>
      </c>
      <c r="L4" s="308">
        <v>9</v>
      </c>
      <c r="M4" s="309">
        <v>10</v>
      </c>
      <c r="N4" s="308">
        <v>11</v>
      </c>
      <c r="O4" s="308">
        <v>12</v>
      </c>
      <c r="P4" s="69" t="s">
        <v>51</v>
      </c>
      <c r="Q4" s="69"/>
      <c r="R4" s="69"/>
      <c r="S4" s="69"/>
      <c r="T4" s="69"/>
      <c r="U4" s="69" t="s">
        <v>50</v>
      </c>
      <c r="V4" s="69"/>
      <c r="W4" s="69"/>
      <c r="X4" s="69"/>
    </row>
    <row r="5" spans="1:24" x14ac:dyDescent="0.25">
      <c r="E5" s="424">
        <v>231210081211334</v>
      </c>
      <c r="F5" s="317">
        <v>995644</v>
      </c>
      <c r="G5" s="423">
        <v>44939</v>
      </c>
      <c r="H5" s="316" t="s">
        <v>744</v>
      </c>
      <c r="I5" s="316">
        <v>308365884</v>
      </c>
      <c r="J5" s="422" t="s">
        <v>768</v>
      </c>
      <c r="K5" s="317" t="s">
        <v>405</v>
      </c>
      <c r="L5" s="317">
        <v>50</v>
      </c>
      <c r="M5" s="192">
        <v>55000</v>
      </c>
      <c r="N5" s="192">
        <f t="shared" ref="N5:N6" si="0">+M5*L5</f>
        <v>2750000</v>
      </c>
      <c r="O5" s="316">
        <v>936166299</v>
      </c>
    </row>
    <row r="6" spans="1:24" x14ac:dyDescent="0.25">
      <c r="E6" s="424">
        <v>231210081212577</v>
      </c>
      <c r="F6" s="317">
        <v>996582</v>
      </c>
      <c r="G6" s="423">
        <v>44939</v>
      </c>
      <c r="H6" s="316" t="s">
        <v>183</v>
      </c>
      <c r="I6" s="316">
        <v>305192114</v>
      </c>
      <c r="J6" s="422" t="s">
        <v>796</v>
      </c>
      <c r="K6" s="317" t="s">
        <v>405</v>
      </c>
      <c r="L6" s="317">
        <v>30</v>
      </c>
      <c r="M6" s="192">
        <v>98500</v>
      </c>
      <c r="N6" s="192">
        <f t="shared" si="0"/>
        <v>2955000</v>
      </c>
      <c r="O6" s="316">
        <v>977755379</v>
      </c>
    </row>
    <row r="7" spans="1:24" x14ac:dyDescent="0.25">
      <c r="E7" s="424">
        <v>231210081212552</v>
      </c>
      <c r="F7" s="317">
        <v>996605</v>
      </c>
      <c r="G7" s="423">
        <v>44939</v>
      </c>
      <c r="H7" s="316" t="s">
        <v>183</v>
      </c>
      <c r="I7" s="316">
        <v>305192114</v>
      </c>
      <c r="J7" s="422" t="s">
        <v>796</v>
      </c>
      <c r="K7" s="317" t="s">
        <v>405</v>
      </c>
      <c r="L7" s="317">
        <v>30</v>
      </c>
      <c r="M7" s="192">
        <v>59400</v>
      </c>
      <c r="N7" s="192">
        <f t="shared" ref="N7" si="1">+M7*L7</f>
        <v>1782000</v>
      </c>
      <c r="O7" s="316">
        <v>977755379</v>
      </c>
    </row>
    <row r="8" spans="1:24" x14ac:dyDescent="0.25">
      <c r="E8" s="424">
        <v>231210081212596</v>
      </c>
      <c r="F8" s="317">
        <v>996640</v>
      </c>
      <c r="G8" s="423">
        <v>44939</v>
      </c>
      <c r="H8" s="316" t="s">
        <v>183</v>
      </c>
      <c r="I8" s="316">
        <v>305192114</v>
      </c>
      <c r="J8" s="422" t="s">
        <v>802</v>
      </c>
      <c r="K8" s="317" t="s">
        <v>405</v>
      </c>
      <c r="L8" s="317">
        <v>80</v>
      </c>
      <c r="M8" s="192">
        <v>125500</v>
      </c>
      <c r="N8" s="192">
        <f t="shared" ref="N8" si="2">+M8*L8</f>
        <v>10040000</v>
      </c>
      <c r="O8" s="316">
        <v>977755379</v>
      </c>
    </row>
    <row r="9" spans="1:24" x14ac:dyDescent="0.25">
      <c r="E9" s="424">
        <v>231210081213090</v>
      </c>
      <c r="F9" s="317">
        <v>997041</v>
      </c>
      <c r="G9" s="423">
        <v>44939</v>
      </c>
      <c r="H9" s="316" t="s">
        <v>183</v>
      </c>
      <c r="I9" s="316">
        <v>305192114</v>
      </c>
      <c r="J9" s="422" t="s">
        <v>802</v>
      </c>
      <c r="K9" s="317" t="s">
        <v>405</v>
      </c>
      <c r="L9" s="317">
        <v>6700</v>
      </c>
      <c r="M9" s="192">
        <v>130</v>
      </c>
      <c r="N9" s="192">
        <f t="shared" ref="N9:N12" si="3">+M9*L9</f>
        <v>871000</v>
      </c>
      <c r="O9" s="316">
        <v>977755379</v>
      </c>
    </row>
    <row r="10" spans="1:24" x14ac:dyDescent="0.25">
      <c r="E10" s="424">
        <v>231210081214424</v>
      </c>
      <c r="F10" s="317">
        <v>998036</v>
      </c>
      <c r="G10" s="423">
        <v>44940</v>
      </c>
      <c r="H10" s="316" t="s">
        <v>799</v>
      </c>
      <c r="I10" s="316">
        <v>302606097</v>
      </c>
      <c r="J10" s="422" t="s">
        <v>800</v>
      </c>
      <c r="K10" s="317" t="s">
        <v>405</v>
      </c>
      <c r="L10" s="317">
        <v>1</v>
      </c>
      <c r="M10" s="192">
        <v>5200000</v>
      </c>
      <c r="N10" s="192">
        <f t="shared" si="3"/>
        <v>5200000</v>
      </c>
      <c r="O10" s="316">
        <v>955151234</v>
      </c>
    </row>
    <row r="11" spans="1:24" x14ac:dyDescent="0.25">
      <c r="E11" s="424">
        <v>231210081219691</v>
      </c>
      <c r="F11" s="319">
        <v>1004823</v>
      </c>
      <c r="G11" s="423">
        <v>44945</v>
      </c>
      <c r="H11" s="318" t="s">
        <v>777</v>
      </c>
      <c r="I11" s="318">
        <v>302415271</v>
      </c>
      <c r="J11" s="422" t="s">
        <v>778</v>
      </c>
      <c r="K11" s="319" t="s">
        <v>405</v>
      </c>
      <c r="L11" s="319">
        <v>40</v>
      </c>
      <c r="M11" s="192">
        <v>16000</v>
      </c>
      <c r="N11" s="192">
        <f t="shared" si="3"/>
        <v>640000</v>
      </c>
      <c r="O11" s="318">
        <v>951705858</v>
      </c>
    </row>
    <row r="12" spans="1:24" x14ac:dyDescent="0.25">
      <c r="E12" s="424">
        <v>231210081222554</v>
      </c>
      <c r="F12" s="319">
        <v>1005203</v>
      </c>
      <c r="G12" s="423">
        <v>44945</v>
      </c>
      <c r="H12" s="318" t="s">
        <v>787</v>
      </c>
      <c r="I12" s="318">
        <v>302642845</v>
      </c>
      <c r="J12" s="422" t="s">
        <v>771</v>
      </c>
      <c r="K12" s="319" t="s">
        <v>405</v>
      </c>
      <c r="L12" s="319">
        <v>8</v>
      </c>
      <c r="M12" s="192">
        <v>544000</v>
      </c>
      <c r="N12" s="192">
        <f t="shared" si="3"/>
        <v>4352000</v>
      </c>
      <c r="O12" s="318">
        <v>972437700</v>
      </c>
    </row>
    <row r="13" spans="1:24" x14ac:dyDescent="0.25">
      <c r="E13" s="424">
        <v>231210081222558</v>
      </c>
      <c r="F13" s="319">
        <v>1005206</v>
      </c>
      <c r="G13" s="423">
        <v>44945</v>
      </c>
      <c r="H13" s="318" t="s">
        <v>803</v>
      </c>
      <c r="I13" s="318">
        <v>309575038</v>
      </c>
      <c r="J13" s="422" t="s">
        <v>771</v>
      </c>
      <c r="K13" s="319" t="s">
        <v>405</v>
      </c>
      <c r="L13" s="319">
        <v>4</v>
      </c>
      <c r="M13" s="192">
        <v>595000</v>
      </c>
      <c r="N13" s="192">
        <f t="shared" ref="N13:N16" si="4">+M13*L13</f>
        <v>2380000</v>
      </c>
      <c r="O13" s="318">
        <v>971771112</v>
      </c>
    </row>
    <row r="14" spans="1:24" ht="30" x14ac:dyDescent="0.25">
      <c r="E14" s="424">
        <v>231210081222561</v>
      </c>
      <c r="F14" s="319">
        <v>1005209</v>
      </c>
      <c r="G14" s="423">
        <v>44945</v>
      </c>
      <c r="H14" s="318" t="s">
        <v>787</v>
      </c>
      <c r="I14" s="318">
        <v>302642845</v>
      </c>
      <c r="J14" s="189" t="s">
        <v>804</v>
      </c>
      <c r="K14" s="319" t="s">
        <v>405</v>
      </c>
      <c r="L14" s="319">
        <v>1</v>
      </c>
      <c r="M14" s="192">
        <v>990000</v>
      </c>
      <c r="N14" s="192">
        <f t="shared" si="4"/>
        <v>990000</v>
      </c>
      <c r="O14" s="318">
        <v>972437700</v>
      </c>
    </row>
    <row r="15" spans="1:24" x14ac:dyDescent="0.25">
      <c r="E15" s="424">
        <v>231210081222583</v>
      </c>
      <c r="F15" s="319">
        <v>1005217</v>
      </c>
      <c r="G15" s="423">
        <v>44945</v>
      </c>
      <c r="H15" s="318" t="s">
        <v>225</v>
      </c>
      <c r="I15" s="318">
        <v>307045745</v>
      </c>
      <c r="J15" s="422" t="s">
        <v>771</v>
      </c>
      <c r="K15" s="319" t="s">
        <v>405</v>
      </c>
      <c r="L15" s="319">
        <v>4</v>
      </c>
      <c r="M15" s="192">
        <v>580000</v>
      </c>
      <c r="N15" s="192">
        <f t="shared" si="4"/>
        <v>2320000</v>
      </c>
      <c r="O15" s="318">
        <v>902155345</v>
      </c>
    </row>
    <row r="16" spans="1:24" x14ac:dyDescent="0.25">
      <c r="E16" s="424">
        <v>231210081226313</v>
      </c>
      <c r="F16" s="321">
        <v>1008486</v>
      </c>
      <c r="G16" s="423">
        <v>44947</v>
      </c>
      <c r="H16" s="320" t="s">
        <v>805</v>
      </c>
      <c r="I16" s="320">
        <v>309344902</v>
      </c>
      <c r="J16" s="422" t="s">
        <v>771</v>
      </c>
      <c r="K16" s="321" t="s">
        <v>405</v>
      </c>
      <c r="L16" s="321">
        <v>8</v>
      </c>
      <c r="M16" s="192">
        <v>492000</v>
      </c>
      <c r="N16" s="192">
        <f t="shared" si="4"/>
        <v>3936000</v>
      </c>
      <c r="O16" s="320">
        <v>915557527</v>
      </c>
    </row>
    <row r="17" spans="5:15" x14ac:dyDescent="0.25">
      <c r="E17" s="424">
        <v>231210081226318</v>
      </c>
      <c r="F17" s="321">
        <v>1008499</v>
      </c>
      <c r="G17" s="423">
        <v>44947</v>
      </c>
      <c r="H17" s="320" t="s">
        <v>805</v>
      </c>
      <c r="I17" s="320">
        <v>309344902</v>
      </c>
      <c r="J17" s="422" t="s">
        <v>771</v>
      </c>
      <c r="K17" s="321" t="s">
        <v>405</v>
      </c>
      <c r="L17" s="321">
        <v>4</v>
      </c>
      <c r="M17" s="192">
        <v>462000</v>
      </c>
      <c r="N17" s="192">
        <f t="shared" ref="N17" si="5">+M17*L17</f>
        <v>1848000</v>
      </c>
      <c r="O17" s="320">
        <v>915557527</v>
      </c>
    </row>
    <row r="18" spans="5:15" x14ac:dyDescent="0.25">
      <c r="E18" s="424">
        <v>231210081226323</v>
      </c>
      <c r="F18" s="321">
        <v>1008503</v>
      </c>
      <c r="G18" s="423">
        <v>44947</v>
      </c>
      <c r="H18" s="320" t="s">
        <v>805</v>
      </c>
      <c r="I18" s="320">
        <v>309344902</v>
      </c>
      <c r="J18" s="422" t="s">
        <v>771</v>
      </c>
      <c r="K18" s="321" t="s">
        <v>405</v>
      </c>
      <c r="L18" s="321">
        <v>4</v>
      </c>
      <c r="M18" s="192">
        <v>367000</v>
      </c>
      <c r="N18" s="192">
        <f t="shared" ref="N18" si="6">+M18*L18</f>
        <v>1468000</v>
      </c>
      <c r="O18" s="320">
        <v>915557527</v>
      </c>
    </row>
    <row r="19" spans="5:15" x14ac:dyDescent="0.25">
      <c r="E19" s="424">
        <v>231210081227620</v>
      </c>
      <c r="F19" s="321">
        <v>1009502</v>
      </c>
      <c r="G19" s="423">
        <v>44947</v>
      </c>
      <c r="H19" s="320" t="s">
        <v>791</v>
      </c>
      <c r="I19" s="320">
        <v>308831795</v>
      </c>
      <c r="J19" s="422" t="s">
        <v>771</v>
      </c>
      <c r="K19" s="321" t="s">
        <v>405</v>
      </c>
      <c r="L19" s="321">
        <v>4</v>
      </c>
      <c r="M19" s="192">
        <v>1260000</v>
      </c>
      <c r="N19" s="192">
        <f t="shared" ref="N19:N22" si="7">+M19*L19</f>
        <v>5040000</v>
      </c>
      <c r="O19" s="320">
        <v>933307777</v>
      </c>
    </row>
    <row r="20" spans="5:15" x14ac:dyDescent="0.25">
      <c r="E20" s="424">
        <v>231210081241434</v>
      </c>
      <c r="F20" s="322">
        <v>1020937</v>
      </c>
      <c r="G20" s="311">
        <v>44954</v>
      </c>
      <c r="H20" s="310" t="s">
        <v>806</v>
      </c>
      <c r="I20" s="310">
        <v>491381973</v>
      </c>
      <c r="J20" s="310" t="s">
        <v>807</v>
      </c>
      <c r="K20" s="322" t="s">
        <v>405</v>
      </c>
      <c r="L20" s="322">
        <v>1</v>
      </c>
      <c r="M20" s="192">
        <v>3960000</v>
      </c>
      <c r="N20" s="192">
        <f t="shared" si="7"/>
        <v>3960000</v>
      </c>
      <c r="O20" s="310">
        <v>971906000</v>
      </c>
    </row>
    <row r="21" spans="5:15" x14ac:dyDescent="0.25">
      <c r="E21" s="424">
        <v>231210081275322</v>
      </c>
      <c r="F21" s="328">
        <v>1050506</v>
      </c>
      <c r="G21" s="423">
        <v>44968</v>
      </c>
      <c r="H21" s="327" t="s">
        <v>183</v>
      </c>
      <c r="I21" s="327">
        <v>305192114</v>
      </c>
      <c r="J21" s="422" t="s">
        <v>802</v>
      </c>
      <c r="K21" s="328" t="s">
        <v>405</v>
      </c>
      <c r="L21" s="328">
        <v>28</v>
      </c>
      <c r="M21" s="192">
        <v>94500</v>
      </c>
      <c r="N21" s="192">
        <f t="shared" si="7"/>
        <v>2646000</v>
      </c>
      <c r="O21" s="327">
        <v>977755379</v>
      </c>
    </row>
    <row r="22" spans="5:15" x14ac:dyDescent="0.25">
      <c r="E22" s="424">
        <v>231210081275319</v>
      </c>
      <c r="F22" s="328">
        <v>1050549</v>
      </c>
      <c r="G22" s="423">
        <v>44968</v>
      </c>
      <c r="H22" s="327" t="s">
        <v>810</v>
      </c>
      <c r="I22" s="327">
        <v>309428210</v>
      </c>
      <c r="J22" s="422" t="s">
        <v>802</v>
      </c>
      <c r="K22" s="328" t="s">
        <v>405</v>
      </c>
      <c r="L22" s="328">
        <v>55</v>
      </c>
      <c r="M22" s="192">
        <v>121000</v>
      </c>
      <c r="N22" s="192">
        <f t="shared" si="7"/>
        <v>6655000</v>
      </c>
      <c r="O22" s="327">
        <v>900060017</v>
      </c>
    </row>
    <row r="23" spans="5:15" x14ac:dyDescent="0.25">
      <c r="E23" s="424">
        <v>231210081275320</v>
      </c>
      <c r="F23" s="328">
        <v>1050597</v>
      </c>
      <c r="G23" s="423">
        <v>44968</v>
      </c>
      <c r="H23" s="327" t="s">
        <v>810</v>
      </c>
      <c r="I23" s="327">
        <v>309428210</v>
      </c>
      <c r="J23" s="422" t="s">
        <v>802</v>
      </c>
      <c r="K23" s="328" t="s">
        <v>405</v>
      </c>
      <c r="L23" s="328">
        <v>42</v>
      </c>
      <c r="M23" s="192">
        <v>119000</v>
      </c>
      <c r="N23" s="192">
        <f t="shared" ref="N23:N25" si="8">+M23*L23</f>
        <v>4998000</v>
      </c>
      <c r="O23" s="327">
        <v>900060017</v>
      </c>
    </row>
    <row r="24" spans="5:15" x14ac:dyDescent="0.25">
      <c r="E24" s="424">
        <v>231210081277027</v>
      </c>
      <c r="F24" s="330">
        <v>1052085</v>
      </c>
      <c r="G24" s="423">
        <v>44968</v>
      </c>
      <c r="H24" s="329" t="s">
        <v>792</v>
      </c>
      <c r="I24" s="329">
        <v>307214384</v>
      </c>
      <c r="J24" s="422" t="s">
        <v>780</v>
      </c>
      <c r="K24" s="330" t="s">
        <v>405</v>
      </c>
      <c r="L24" s="330">
        <v>1</v>
      </c>
      <c r="M24" s="192">
        <v>6000000</v>
      </c>
      <c r="N24" s="192">
        <f t="shared" si="8"/>
        <v>6000000</v>
      </c>
      <c r="O24" s="329">
        <v>972952929</v>
      </c>
    </row>
    <row r="25" spans="5:15" x14ac:dyDescent="0.25">
      <c r="E25" s="424">
        <v>231210081286087</v>
      </c>
      <c r="F25" s="332">
        <v>1060688</v>
      </c>
      <c r="G25" s="311">
        <v>44973</v>
      </c>
      <c r="H25" s="331" t="s">
        <v>183</v>
      </c>
      <c r="I25" s="331">
        <v>305192114</v>
      </c>
      <c r="J25" s="422" t="s">
        <v>802</v>
      </c>
      <c r="K25" s="332" t="s">
        <v>405</v>
      </c>
      <c r="L25" s="332">
        <v>55</v>
      </c>
      <c r="M25" s="192">
        <v>142000</v>
      </c>
      <c r="N25" s="192">
        <f t="shared" si="8"/>
        <v>7810000</v>
      </c>
      <c r="O25" s="331">
        <v>977755379</v>
      </c>
    </row>
    <row r="26" spans="5:15" x14ac:dyDescent="0.25">
      <c r="E26" s="424">
        <v>231210081286083</v>
      </c>
      <c r="F26" s="332">
        <v>1060716</v>
      </c>
      <c r="G26" s="311">
        <v>44973</v>
      </c>
      <c r="H26" s="331" t="s">
        <v>183</v>
      </c>
      <c r="I26" s="331">
        <v>305192114</v>
      </c>
      <c r="J26" s="422" t="s">
        <v>802</v>
      </c>
      <c r="K26" s="332" t="s">
        <v>405</v>
      </c>
      <c r="L26" s="332">
        <v>42</v>
      </c>
      <c r="M26" s="192">
        <v>125500</v>
      </c>
      <c r="N26" s="192">
        <f t="shared" ref="N26:N30" si="9">+M26*L26</f>
        <v>5271000</v>
      </c>
      <c r="O26" s="331">
        <v>977755379</v>
      </c>
    </row>
    <row r="27" spans="5:15" x14ac:dyDescent="0.25">
      <c r="E27" s="424">
        <v>231210081288207</v>
      </c>
      <c r="F27" s="334">
        <v>1062596</v>
      </c>
      <c r="G27" s="423">
        <v>44973</v>
      </c>
      <c r="H27" s="333" t="s">
        <v>794</v>
      </c>
      <c r="I27" s="334"/>
      <c r="J27" s="422" t="s">
        <v>780</v>
      </c>
      <c r="K27" s="334" t="s">
        <v>405</v>
      </c>
      <c r="L27" s="334">
        <v>1</v>
      </c>
      <c r="M27" s="192">
        <v>5500000</v>
      </c>
      <c r="N27" s="192">
        <f t="shared" si="9"/>
        <v>5500000</v>
      </c>
      <c r="O27" s="333">
        <v>972952929</v>
      </c>
    </row>
    <row r="28" spans="5:15" x14ac:dyDescent="0.25">
      <c r="E28" s="424">
        <v>231210081296507</v>
      </c>
      <c r="F28" s="334">
        <v>1071375</v>
      </c>
      <c r="G28" s="423">
        <v>44976</v>
      </c>
      <c r="H28" s="333" t="s">
        <v>811</v>
      </c>
      <c r="I28" s="333">
        <v>308904237</v>
      </c>
      <c r="J28" s="422" t="s">
        <v>776</v>
      </c>
      <c r="K28" s="334" t="s">
        <v>72</v>
      </c>
      <c r="L28" s="334">
        <v>1</v>
      </c>
      <c r="M28" s="192">
        <v>15499000</v>
      </c>
      <c r="N28" s="192">
        <f t="shared" si="9"/>
        <v>15499000</v>
      </c>
      <c r="O28" s="333">
        <v>998687276</v>
      </c>
    </row>
    <row r="29" spans="5:15" x14ac:dyDescent="0.25">
      <c r="E29" s="424">
        <v>231210081322031</v>
      </c>
      <c r="F29" s="344">
        <v>1096221</v>
      </c>
      <c r="G29" s="423">
        <v>44986</v>
      </c>
      <c r="H29" s="343" t="s">
        <v>801</v>
      </c>
      <c r="I29" s="343">
        <v>309929900</v>
      </c>
      <c r="J29" s="422" t="s">
        <v>776</v>
      </c>
      <c r="K29" s="344" t="s">
        <v>72</v>
      </c>
      <c r="L29" s="344">
        <v>1</v>
      </c>
      <c r="M29" s="192">
        <v>25000000</v>
      </c>
      <c r="N29" s="192">
        <f t="shared" si="9"/>
        <v>25000000</v>
      </c>
      <c r="O29" s="343">
        <v>942593333</v>
      </c>
    </row>
    <row r="30" spans="5:15" ht="30" x14ac:dyDescent="0.25">
      <c r="E30" s="424">
        <v>231210081356629</v>
      </c>
      <c r="F30" s="349">
        <v>1127729</v>
      </c>
      <c r="G30" s="423">
        <v>44998</v>
      </c>
      <c r="H30" s="349" t="s">
        <v>831</v>
      </c>
      <c r="I30" s="350">
        <v>31610955590011</v>
      </c>
      <c r="J30" s="189" t="s">
        <v>832</v>
      </c>
      <c r="K30" s="351" t="s">
        <v>184</v>
      </c>
      <c r="L30" s="351">
        <v>1</v>
      </c>
      <c r="M30" s="192">
        <v>12400000</v>
      </c>
      <c r="N30" s="192">
        <f t="shared" si="9"/>
        <v>12400000</v>
      </c>
      <c r="O30" s="349">
        <v>930711010</v>
      </c>
    </row>
    <row r="31" spans="5:15" ht="30" x14ac:dyDescent="0.25">
      <c r="E31" s="424">
        <v>231210081356631</v>
      </c>
      <c r="F31" s="349">
        <v>1127730</v>
      </c>
      <c r="G31" s="423">
        <v>44998</v>
      </c>
      <c r="H31" s="349" t="s">
        <v>831</v>
      </c>
      <c r="I31" s="350">
        <v>31610955590011</v>
      </c>
      <c r="J31" s="189" t="s">
        <v>832</v>
      </c>
      <c r="K31" s="351" t="s">
        <v>184</v>
      </c>
      <c r="L31" s="351">
        <v>1</v>
      </c>
      <c r="M31" s="192">
        <v>12400000</v>
      </c>
      <c r="N31" s="192">
        <f t="shared" ref="N31:N34" si="10">+M31*L31</f>
        <v>12400000</v>
      </c>
      <c r="O31" s="349">
        <v>930711010</v>
      </c>
    </row>
    <row r="32" spans="5:15" x14ac:dyDescent="0.25">
      <c r="E32" s="424">
        <v>231210081368614</v>
      </c>
      <c r="F32" s="352">
        <v>1138721</v>
      </c>
      <c r="G32" s="423">
        <v>45002</v>
      </c>
      <c r="H32" s="352" t="s">
        <v>833</v>
      </c>
      <c r="I32" s="353">
        <v>310051858</v>
      </c>
      <c r="J32" s="189" t="s">
        <v>797</v>
      </c>
      <c r="K32" s="354" t="s">
        <v>405</v>
      </c>
      <c r="L32" s="354">
        <v>1500</v>
      </c>
      <c r="M32" s="192">
        <v>4899</v>
      </c>
      <c r="N32" s="192">
        <f t="shared" si="10"/>
        <v>7348500</v>
      </c>
      <c r="O32" s="352">
        <v>934544565</v>
      </c>
    </row>
    <row r="33" spans="5:15" x14ac:dyDescent="0.25">
      <c r="E33" s="424">
        <v>231210081368624</v>
      </c>
      <c r="F33" s="352">
        <v>1138723</v>
      </c>
      <c r="G33" s="423">
        <v>45002</v>
      </c>
      <c r="H33" s="352" t="s">
        <v>781</v>
      </c>
      <c r="I33" s="353">
        <v>308792497</v>
      </c>
      <c r="J33" s="189" t="s">
        <v>704</v>
      </c>
      <c r="K33" s="354" t="s">
        <v>405</v>
      </c>
      <c r="L33" s="354">
        <v>265000</v>
      </c>
      <c r="M33" s="192">
        <v>75</v>
      </c>
      <c r="N33" s="192">
        <f t="shared" si="10"/>
        <v>19875000</v>
      </c>
      <c r="O33" s="352">
        <v>946269899</v>
      </c>
    </row>
    <row r="34" spans="5:15" ht="30" x14ac:dyDescent="0.25">
      <c r="E34" s="424">
        <v>231210081374092</v>
      </c>
      <c r="F34" s="352">
        <v>1142096</v>
      </c>
      <c r="G34" s="423">
        <v>45004</v>
      </c>
      <c r="H34" s="352" t="s">
        <v>834</v>
      </c>
      <c r="I34" s="353">
        <v>308088762</v>
      </c>
      <c r="J34" s="189" t="s">
        <v>832</v>
      </c>
      <c r="K34" s="354" t="s">
        <v>184</v>
      </c>
      <c r="L34" s="354">
        <v>1</v>
      </c>
      <c r="M34" s="192">
        <v>10000000</v>
      </c>
      <c r="N34" s="192">
        <f t="shared" si="10"/>
        <v>10000000</v>
      </c>
      <c r="O34" s="352">
        <v>937632723</v>
      </c>
    </row>
    <row r="35" spans="5:15" ht="30" x14ac:dyDescent="0.25">
      <c r="E35" s="424">
        <v>231210081374094</v>
      </c>
      <c r="F35" s="352">
        <v>1142149</v>
      </c>
      <c r="G35" s="423">
        <v>45004</v>
      </c>
      <c r="H35" s="352" t="s">
        <v>834</v>
      </c>
      <c r="I35" s="353">
        <v>308088762</v>
      </c>
      <c r="J35" s="189" t="s">
        <v>832</v>
      </c>
      <c r="K35" s="354" t="s">
        <v>184</v>
      </c>
      <c r="L35" s="354">
        <v>1</v>
      </c>
      <c r="M35" s="192">
        <v>11000000</v>
      </c>
      <c r="N35" s="192">
        <f t="shared" ref="N35:N38" si="11">+M35*L35</f>
        <v>11000000</v>
      </c>
      <c r="O35" s="352">
        <v>937632723</v>
      </c>
    </row>
    <row r="36" spans="5:15" x14ac:dyDescent="0.25">
      <c r="E36" s="424">
        <v>231210081382534</v>
      </c>
      <c r="F36" s="359">
        <v>1153928</v>
      </c>
      <c r="G36" s="423">
        <v>45011</v>
      </c>
      <c r="H36" s="355" t="s">
        <v>835</v>
      </c>
      <c r="I36" s="355">
        <v>477506204</v>
      </c>
      <c r="J36" s="422" t="s">
        <v>771</v>
      </c>
      <c r="K36" s="359" t="s">
        <v>405</v>
      </c>
      <c r="L36" s="359">
        <v>4</v>
      </c>
      <c r="M36" s="192">
        <v>498500</v>
      </c>
      <c r="N36" s="192">
        <f t="shared" si="11"/>
        <v>1994000</v>
      </c>
      <c r="O36" s="355">
        <v>906263377</v>
      </c>
    </row>
    <row r="37" spans="5:15" x14ac:dyDescent="0.25">
      <c r="E37" s="424">
        <v>231210081382523</v>
      </c>
      <c r="F37" s="359">
        <v>115936</v>
      </c>
      <c r="G37" s="423">
        <v>45011</v>
      </c>
      <c r="H37" s="355" t="s">
        <v>770</v>
      </c>
      <c r="I37" s="355">
        <v>305559185</v>
      </c>
      <c r="J37" s="422" t="s">
        <v>769</v>
      </c>
      <c r="K37" s="359" t="s">
        <v>405</v>
      </c>
      <c r="L37" s="359">
        <v>1</v>
      </c>
      <c r="M37" s="192">
        <v>648000</v>
      </c>
      <c r="N37" s="192">
        <f t="shared" si="11"/>
        <v>648000</v>
      </c>
      <c r="O37" s="355">
        <v>972437700</v>
      </c>
    </row>
    <row r="38" spans="5:15" ht="30" x14ac:dyDescent="0.25">
      <c r="E38" s="424">
        <v>231210081384406</v>
      </c>
      <c r="F38" s="359">
        <v>1155392</v>
      </c>
      <c r="G38" s="423">
        <v>45011</v>
      </c>
      <c r="H38" s="355" t="s">
        <v>782</v>
      </c>
      <c r="I38" s="355">
        <v>305930406</v>
      </c>
      <c r="J38" s="189" t="s">
        <v>836</v>
      </c>
      <c r="K38" s="359" t="s">
        <v>184</v>
      </c>
      <c r="L38" s="359">
        <v>1</v>
      </c>
      <c r="M38" s="192">
        <v>4500000</v>
      </c>
      <c r="N38" s="192">
        <f t="shared" si="11"/>
        <v>4500000</v>
      </c>
      <c r="O38" s="355">
        <v>973686691</v>
      </c>
    </row>
    <row r="39" spans="5:15" x14ac:dyDescent="0.25">
      <c r="E39" s="424">
        <v>231210081382532</v>
      </c>
      <c r="F39" s="361">
        <v>1153927</v>
      </c>
      <c r="G39" s="423">
        <v>45011</v>
      </c>
      <c r="H39" s="360" t="s">
        <v>835</v>
      </c>
      <c r="I39" s="360">
        <v>477506204</v>
      </c>
      <c r="J39" s="422" t="s">
        <v>771</v>
      </c>
      <c r="K39" s="361" t="s">
        <v>405</v>
      </c>
      <c r="L39" s="361">
        <v>4</v>
      </c>
      <c r="M39" s="192">
        <v>469000</v>
      </c>
      <c r="N39" s="192">
        <f t="shared" ref="N39:N41" si="12">+M39*L39</f>
        <v>1876000</v>
      </c>
      <c r="O39" s="360">
        <v>906263377</v>
      </c>
    </row>
    <row r="40" spans="5:15" x14ac:dyDescent="0.25">
      <c r="E40" s="424">
        <v>231210081385204</v>
      </c>
      <c r="F40" s="361">
        <v>1156148</v>
      </c>
      <c r="G40" s="423">
        <v>45011</v>
      </c>
      <c r="H40" s="360" t="s">
        <v>839</v>
      </c>
      <c r="I40" s="360">
        <v>307896748</v>
      </c>
      <c r="J40" s="422" t="s">
        <v>840</v>
      </c>
      <c r="K40" s="361" t="s">
        <v>184</v>
      </c>
      <c r="L40" s="361">
        <v>3</v>
      </c>
      <c r="M40" s="192">
        <v>160000</v>
      </c>
      <c r="N40" s="192">
        <f t="shared" si="12"/>
        <v>480000</v>
      </c>
      <c r="O40" s="360">
        <v>950560909</v>
      </c>
    </row>
    <row r="41" spans="5:15" x14ac:dyDescent="0.25">
      <c r="E41" s="424">
        <v>231210081382198</v>
      </c>
      <c r="F41" s="361">
        <v>1156177</v>
      </c>
      <c r="G41" s="423">
        <v>45012</v>
      </c>
      <c r="H41" s="360" t="s">
        <v>119</v>
      </c>
      <c r="I41" s="360">
        <v>306959375</v>
      </c>
      <c r="J41" s="422" t="s">
        <v>841</v>
      </c>
      <c r="K41" s="361" t="s">
        <v>184</v>
      </c>
      <c r="L41" s="361">
        <v>1</v>
      </c>
      <c r="M41" s="192">
        <v>15500000</v>
      </c>
      <c r="N41" s="192">
        <f t="shared" si="12"/>
        <v>15500000</v>
      </c>
      <c r="O41" s="360">
        <v>994403816</v>
      </c>
    </row>
    <row r="42" spans="5:15" x14ac:dyDescent="0.25">
      <c r="E42" s="424">
        <v>231210081382194</v>
      </c>
      <c r="F42" s="361">
        <v>1156178</v>
      </c>
      <c r="G42" s="423">
        <v>45012</v>
      </c>
      <c r="H42" s="360" t="s">
        <v>119</v>
      </c>
      <c r="I42" s="360">
        <v>306959375</v>
      </c>
      <c r="J42" s="422" t="s">
        <v>841</v>
      </c>
      <c r="K42" s="361" t="s">
        <v>184</v>
      </c>
      <c r="L42" s="361">
        <v>1</v>
      </c>
      <c r="M42" s="192">
        <v>15500000</v>
      </c>
      <c r="N42" s="192">
        <f t="shared" ref="N42:N43" si="13">+M42*L42</f>
        <v>15500000</v>
      </c>
      <c r="O42" s="360">
        <v>994403816</v>
      </c>
    </row>
    <row r="43" spans="5:15" x14ac:dyDescent="0.25">
      <c r="E43" s="424">
        <v>231210081385623</v>
      </c>
      <c r="F43" s="363">
        <v>1156564</v>
      </c>
      <c r="G43" s="423">
        <v>45012</v>
      </c>
      <c r="H43" s="362" t="s">
        <v>799</v>
      </c>
      <c r="I43" s="362">
        <v>302606097</v>
      </c>
      <c r="J43" s="422" t="s">
        <v>800</v>
      </c>
      <c r="K43" s="363" t="s">
        <v>405</v>
      </c>
      <c r="L43" s="363">
        <v>2</v>
      </c>
      <c r="M43" s="192">
        <v>4900000</v>
      </c>
      <c r="N43" s="192">
        <f t="shared" si="13"/>
        <v>9800000</v>
      </c>
      <c r="O43" s="362">
        <v>955151234</v>
      </c>
    </row>
    <row r="44" spans="5:15" x14ac:dyDescent="0.25">
      <c r="E44" s="424">
        <v>231210081387546</v>
      </c>
      <c r="F44" s="363">
        <v>1158263</v>
      </c>
      <c r="G44" s="423">
        <v>45012</v>
      </c>
      <c r="H44" s="362" t="s">
        <v>799</v>
      </c>
      <c r="I44" s="362">
        <v>302606097</v>
      </c>
      <c r="J44" s="422" t="s">
        <v>788</v>
      </c>
      <c r="K44" s="363" t="s">
        <v>405</v>
      </c>
      <c r="L44" s="363">
        <v>1</v>
      </c>
      <c r="M44" s="192">
        <v>3100000</v>
      </c>
      <c r="N44" s="192">
        <f t="shared" ref="N44:N58" si="14">+M44*L44</f>
        <v>3100000</v>
      </c>
      <c r="O44" s="362">
        <v>955151234</v>
      </c>
    </row>
    <row r="45" spans="5:15" x14ac:dyDescent="0.25">
      <c r="E45" s="424">
        <v>231210081400997</v>
      </c>
      <c r="F45" s="370">
        <v>1170322</v>
      </c>
      <c r="G45" s="423">
        <v>45017</v>
      </c>
      <c r="H45" s="369" t="s">
        <v>844</v>
      </c>
      <c r="I45" s="369">
        <v>302299891</v>
      </c>
      <c r="J45" s="422" t="s">
        <v>802</v>
      </c>
      <c r="K45" s="370" t="s">
        <v>405</v>
      </c>
      <c r="L45" s="370">
        <v>5</v>
      </c>
      <c r="M45" s="192">
        <v>85000</v>
      </c>
      <c r="N45" s="192">
        <f t="shared" si="14"/>
        <v>425000</v>
      </c>
      <c r="O45" s="369">
        <v>998507340</v>
      </c>
    </row>
    <row r="46" spans="5:15" x14ac:dyDescent="0.25">
      <c r="E46" s="424">
        <v>231210081399451</v>
      </c>
      <c r="F46" s="372">
        <v>1176302</v>
      </c>
      <c r="G46" s="423">
        <v>45019</v>
      </c>
      <c r="H46" s="371" t="s">
        <v>777</v>
      </c>
      <c r="I46" s="371">
        <v>302415271</v>
      </c>
      <c r="J46" s="422" t="s">
        <v>778</v>
      </c>
      <c r="K46" s="372" t="s">
        <v>405</v>
      </c>
      <c r="L46" s="372">
        <v>40</v>
      </c>
      <c r="M46" s="192">
        <v>16000</v>
      </c>
      <c r="N46" s="192">
        <f t="shared" si="14"/>
        <v>640000</v>
      </c>
      <c r="O46" s="371">
        <v>998582717</v>
      </c>
    </row>
    <row r="47" spans="5:15" x14ac:dyDescent="0.25">
      <c r="E47" s="424">
        <v>231210081438911</v>
      </c>
      <c r="F47" s="380">
        <v>1204041</v>
      </c>
      <c r="G47" s="423">
        <v>45028</v>
      </c>
      <c r="H47" s="379" t="s">
        <v>849</v>
      </c>
      <c r="I47" s="379">
        <v>309849193</v>
      </c>
      <c r="J47" s="422" t="s">
        <v>12</v>
      </c>
      <c r="K47" s="380" t="s">
        <v>405</v>
      </c>
      <c r="L47" s="380">
        <v>2</v>
      </c>
      <c r="M47" s="192">
        <v>1324000</v>
      </c>
      <c r="N47" s="192">
        <f t="shared" si="14"/>
        <v>2648000</v>
      </c>
      <c r="O47" s="379">
        <v>940441452</v>
      </c>
    </row>
    <row r="48" spans="5:15" x14ac:dyDescent="0.25">
      <c r="E48" s="424">
        <v>231210081454113</v>
      </c>
      <c r="F48" s="387">
        <v>1217028</v>
      </c>
      <c r="G48" s="423">
        <v>45031</v>
      </c>
      <c r="H48" s="386" t="s">
        <v>764</v>
      </c>
      <c r="I48" s="386">
        <v>306908754</v>
      </c>
      <c r="J48" s="422" t="s">
        <v>767</v>
      </c>
      <c r="K48" s="387" t="s">
        <v>405</v>
      </c>
      <c r="L48" s="387">
        <v>5000</v>
      </c>
      <c r="M48" s="192">
        <v>1100</v>
      </c>
      <c r="N48" s="192">
        <f t="shared" si="14"/>
        <v>5500000</v>
      </c>
      <c r="O48" s="386">
        <v>903200076</v>
      </c>
    </row>
    <row r="49" spans="5:15" x14ac:dyDescent="0.25">
      <c r="E49" s="424">
        <v>231210081549804</v>
      </c>
      <c r="F49" s="396">
        <v>1308733</v>
      </c>
      <c r="G49" s="423">
        <v>45064</v>
      </c>
      <c r="H49" s="395" t="s">
        <v>861</v>
      </c>
      <c r="I49" s="395">
        <v>200409038</v>
      </c>
      <c r="J49" s="422" t="s">
        <v>862</v>
      </c>
      <c r="K49" s="396" t="s">
        <v>184</v>
      </c>
      <c r="L49" s="396">
        <v>1</v>
      </c>
      <c r="M49" s="192">
        <v>1526878</v>
      </c>
      <c r="N49" s="192">
        <f t="shared" si="14"/>
        <v>1526878</v>
      </c>
      <c r="O49" s="395">
        <v>973614484</v>
      </c>
    </row>
    <row r="50" spans="5:15" x14ac:dyDescent="0.25">
      <c r="E50" s="424">
        <v>231210081546423</v>
      </c>
      <c r="F50" s="396">
        <v>1305881</v>
      </c>
      <c r="G50" s="423">
        <v>45063</v>
      </c>
      <c r="H50" s="395" t="s">
        <v>799</v>
      </c>
      <c r="I50" s="395">
        <v>302606097</v>
      </c>
      <c r="J50" s="422" t="s">
        <v>788</v>
      </c>
      <c r="K50" s="396" t="s">
        <v>484</v>
      </c>
      <c r="L50" s="396">
        <v>1</v>
      </c>
      <c r="M50" s="192">
        <v>3400000</v>
      </c>
      <c r="N50" s="192">
        <f t="shared" si="14"/>
        <v>3400000</v>
      </c>
      <c r="O50" s="395">
        <v>955151234</v>
      </c>
    </row>
    <row r="51" spans="5:15" x14ac:dyDescent="0.25">
      <c r="E51" s="424">
        <v>231210081643981</v>
      </c>
      <c r="F51" s="407">
        <v>1392047</v>
      </c>
      <c r="G51" s="423">
        <v>45091</v>
      </c>
      <c r="H51" s="403" t="s">
        <v>867</v>
      </c>
      <c r="I51" s="403">
        <v>309312094</v>
      </c>
      <c r="J51" s="422" t="s">
        <v>778</v>
      </c>
      <c r="K51" s="407" t="s">
        <v>405</v>
      </c>
      <c r="L51" s="407">
        <v>40</v>
      </c>
      <c r="M51" s="192">
        <v>16000</v>
      </c>
      <c r="N51" s="192">
        <f t="shared" si="14"/>
        <v>640000</v>
      </c>
      <c r="O51" s="403">
        <v>998224545</v>
      </c>
    </row>
    <row r="52" spans="5:15" x14ac:dyDescent="0.25">
      <c r="E52" s="424">
        <v>231210081642912</v>
      </c>
      <c r="F52" s="407">
        <v>1390015</v>
      </c>
      <c r="G52" s="423">
        <v>45091</v>
      </c>
      <c r="H52" s="403" t="s">
        <v>868</v>
      </c>
      <c r="I52" s="403">
        <v>307904625</v>
      </c>
      <c r="J52" s="422" t="s">
        <v>869</v>
      </c>
      <c r="K52" s="407" t="s">
        <v>184</v>
      </c>
      <c r="L52" s="407">
        <v>1</v>
      </c>
      <c r="M52" s="192">
        <v>3500000</v>
      </c>
      <c r="N52" s="192">
        <f t="shared" si="14"/>
        <v>3500000</v>
      </c>
      <c r="O52" s="403">
        <v>996292212</v>
      </c>
    </row>
    <row r="53" spans="5:15" ht="30" x14ac:dyDescent="0.25">
      <c r="E53" s="424">
        <v>231210081656655</v>
      </c>
      <c r="F53" s="410">
        <v>1403482</v>
      </c>
      <c r="G53" s="423">
        <v>45094</v>
      </c>
      <c r="H53" s="420" t="s">
        <v>872</v>
      </c>
      <c r="I53" s="312">
        <v>307514984</v>
      </c>
      <c r="J53" s="189" t="s">
        <v>873</v>
      </c>
      <c r="K53" s="13" t="s">
        <v>184</v>
      </c>
      <c r="L53" s="13">
        <v>1</v>
      </c>
      <c r="M53" s="415">
        <v>8799997</v>
      </c>
      <c r="N53" s="415">
        <f t="shared" si="14"/>
        <v>8799997</v>
      </c>
      <c r="O53" s="312">
        <v>998442515</v>
      </c>
    </row>
    <row r="54" spans="5:15" x14ac:dyDescent="0.25">
      <c r="E54" s="424">
        <v>231210081662930</v>
      </c>
      <c r="F54" s="410">
        <v>1408652</v>
      </c>
      <c r="G54" s="423">
        <v>45095</v>
      </c>
      <c r="H54" s="420" t="s">
        <v>874</v>
      </c>
      <c r="I54" s="312">
        <v>307072128</v>
      </c>
      <c r="J54" s="422" t="s">
        <v>798</v>
      </c>
      <c r="K54" s="13" t="s">
        <v>184</v>
      </c>
      <c r="L54" s="13">
        <v>3</v>
      </c>
      <c r="M54" s="415">
        <v>770000</v>
      </c>
      <c r="N54" s="415">
        <f t="shared" si="14"/>
        <v>2310000</v>
      </c>
      <c r="O54" s="312">
        <v>977712290</v>
      </c>
    </row>
    <row r="55" spans="5:15" x14ac:dyDescent="0.25">
      <c r="E55" s="424">
        <v>231210081725338</v>
      </c>
      <c r="F55" s="414">
        <v>1468100</v>
      </c>
      <c r="G55" s="311">
        <v>45120</v>
      </c>
      <c r="H55" s="310" t="s">
        <v>875</v>
      </c>
      <c r="I55" s="413">
        <v>31202741530013</v>
      </c>
      <c r="J55" s="310" t="s">
        <v>796</v>
      </c>
      <c r="K55" s="414" t="s">
        <v>405</v>
      </c>
      <c r="L55" s="414">
        <v>100</v>
      </c>
      <c r="M55" s="192">
        <v>44451</v>
      </c>
      <c r="N55" s="192">
        <f t="shared" si="14"/>
        <v>4445100</v>
      </c>
      <c r="O55" s="310">
        <v>933029099</v>
      </c>
    </row>
    <row r="56" spans="5:15" x14ac:dyDescent="0.25">
      <c r="E56" s="424">
        <v>231210081612392</v>
      </c>
      <c r="F56" s="414">
        <v>1365466</v>
      </c>
      <c r="G56" s="311">
        <v>45082</v>
      </c>
      <c r="H56" s="310" t="s">
        <v>741</v>
      </c>
      <c r="I56" s="310">
        <v>306170670</v>
      </c>
      <c r="J56" s="310" t="s">
        <v>876</v>
      </c>
      <c r="K56" s="414" t="s">
        <v>184</v>
      </c>
      <c r="L56" s="414">
        <v>1</v>
      </c>
      <c r="M56" s="192">
        <v>2642640</v>
      </c>
      <c r="N56" s="192">
        <f t="shared" si="14"/>
        <v>2642640</v>
      </c>
      <c r="O56" s="310" t="s">
        <v>877</v>
      </c>
    </row>
    <row r="57" spans="5:15" x14ac:dyDescent="0.25">
      <c r="E57" s="424">
        <v>231210081671190</v>
      </c>
      <c r="F57" s="414">
        <v>1416960</v>
      </c>
      <c r="G57" s="311">
        <v>45099</v>
      </c>
      <c r="H57" s="310" t="s">
        <v>183</v>
      </c>
      <c r="I57" s="310">
        <v>305192114</v>
      </c>
      <c r="J57" s="310" t="s">
        <v>796</v>
      </c>
      <c r="K57" s="414" t="s">
        <v>405</v>
      </c>
      <c r="L57" s="414">
        <v>40</v>
      </c>
      <c r="M57" s="192">
        <v>66000</v>
      </c>
      <c r="N57" s="192">
        <f t="shared" si="14"/>
        <v>2640000</v>
      </c>
      <c r="O57" s="310">
        <v>977755379</v>
      </c>
    </row>
    <row r="58" spans="5:15" x14ac:dyDescent="0.25">
      <c r="E58" s="424">
        <v>231210081671600</v>
      </c>
      <c r="F58" s="414">
        <v>1417269</v>
      </c>
      <c r="G58" s="311">
        <v>45099</v>
      </c>
      <c r="H58" s="310" t="s">
        <v>878</v>
      </c>
      <c r="I58" s="310">
        <v>301942489</v>
      </c>
      <c r="J58" s="310" t="s">
        <v>840</v>
      </c>
      <c r="K58" s="414" t="s">
        <v>184</v>
      </c>
      <c r="L58" s="414">
        <v>4</v>
      </c>
      <c r="M58" s="192">
        <v>165000</v>
      </c>
      <c r="N58" s="192">
        <f t="shared" si="14"/>
        <v>660000</v>
      </c>
      <c r="O58" s="310">
        <v>905333483</v>
      </c>
    </row>
    <row r="59" spans="5:15" x14ac:dyDescent="0.25">
      <c r="E59" s="424">
        <v>231210081580084</v>
      </c>
      <c r="F59" s="414">
        <v>1335879</v>
      </c>
      <c r="G59" s="311">
        <v>45072</v>
      </c>
      <c r="H59" s="310" t="s">
        <v>878</v>
      </c>
      <c r="I59" s="310">
        <v>301942489</v>
      </c>
      <c r="J59" s="310" t="s">
        <v>840</v>
      </c>
      <c r="K59" s="414" t="s">
        <v>184</v>
      </c>
      <c r="L59" s="414">
        <v>25</v>
      </c>
      <c r="M59" s="192">
        <v>165000</v>
      </c>
      <c r="N59" s="192">
        <f t="shared" ref="N59:N61" si="15">+M59*L59</f>
        <v>4125000</v>
      </c>
      <c r="O59" s="310">
        <v>905333483</v>
      </c>
    </row>
    <row r="60" spans="5:15" x14ac:dyDescent="0.25">
      <c r="E60" s="424">
        <v>231210081746871</v>
      </c>
      <c r="F60" s="417">
        <v>1488296</v>
      </c>
      <c r="G60" s="423">
        <v>45127</v>
      </c>
      <c r="H60" s="416" t="s">
        <v>881</v>
      </c>
      <c r="I60" s="20">
        <v>207132957</v>
      </c>
      <c r="J60" s="422" t="s">
        <v>879</v>
      </c>
      <c r="K60" s="417" t="s">
        <v>405</v>
      </c>
      <c r="L60" s="417">
        <v>100</v>
      </c>
      <c r="M60" s="192">
        <v>45892</v>
      </c>
      <c r="N60" s="192">
        <f t="shared" si="15"/>
        <v>4589200</v>
      </c>
      <c r="O60" s="416">
        <v>935044344</v>
      </c>
    </row>
    <row r="61" spans="5:15" x14ac:dyDescent="0.25">
      <c r="E61" s="424">
        <v>231210081761187</v>
      </c>
      <c r="F61" s="417">
        <v>1500450</v>
      </c>
      <c r="G61" s="423">
        <v>45130</v>
      </c>
      <c r="H61" s="416" t="s">
        <v>882</v>
      </c>
      <c r="I61" s="418">
        <v>622951474</v>
      </c>
      <c r="J61" s="422" t="s">
        <v>883</v>
      </c>
      <c r="K61" s="417" t="s">
        <v>184</v>
      </c>
      <c r="L61" s="417">
        <v>1</v>
      </c>
      <c r="M61" s="192">
        <v>7500000</v>
      </c>
      <c r="N61" s="192">
        <f t="shared" si="15"/>
        <v>7500000</v>
      </c>
      <c r="O61" s="416">
        <v>998796816</v>
      </c>
    </row>
    <row r="62" spans="5:15" x14ac:dyDescent="0.25">
      <c r="E62" s="424">
        <v>231210081761198</v>
      </c>
      <c r="F62" s="417">
        <v>1500456</v>
      </c>
      <c r="G62" s="423">
        <v>45130</v>
      </c>
      <c r="H62" s="416" t="s">
        <v>882</v>
      </c>
      <c r="I62" s="418">
        <v>622951474</v>
      </c>
      <c r="J62" s="422" t="s">
        <v>883</v>
      </c>
      <c r="K62" s="417" t="s">
        <v>184</v>
      </c>
      <c r="L62" s="417">
        <v>1</v>
      </c>
      <c r="M62" s="192">
        <v>7500000</v>
      </c>
      <c r="N62" s="192">
        <f t="shared" ref="N62:N65" si="16">+M62*L62</f>
        <v>7500000</v>
      </c>
      <c r="O62" s="416">
        <v>998796816</v>
      </c>
    </row>
    <row r="63" spans="5:15" x14ac:dyDescent="0.25">
      <c r="E63" s="424">
        <v>231210081777951</v>
      </c>
      <c r="F63" s="419">
        <v>1517780</v>
      </c>
      <c r="G63" s="423">
        <v>45136</v>
      </c>
      <c r="H63" s="418" t="s">
        <v>867</v>
      </c>
      <c r="I63" s="418">
        <v>309312094</v>
      </c>
      <c r="J63" s="422" t="s">
        <v>778</v>
      </c>
      <c r="K63" s="419" t="s">
        <v>405</v>
      </c>
      <c r="L63" s="419">
        <v>40</v>
      </c>
      <c r="M63" s="192">
        <v>17000</v>
      </c>
      <c r="N63" s="192">
        <f t="shared" si="16"/>
        <v>680000</v>
      </c>
      <c r="O63" s="418">
        <v>998224545</v>
      </c>
    </row>
    <row r="64" spans="5:15" x14ac:dyDescent="0.25">
      <c r="E64" s="424">
        <v>231210081778483</v>
      </c>
      <c r="F64" s="419">
        <v>1518332</v>
      </c>
      <c r="G64" s="423">
        <v>45136</v>
      </c>
      <c r="H64" s="418" t="s">
        <v>772</v>
      </c>
      <c r="I64" s="418">
        <v>308964456</v>
      </c>
      <c r="J64" s="422" t="s">
        <v>769</v>
      </c>
      <c r="K64" s="419" t="s">
        <v>405</v>
      </c>
      <c r="L64" s="419">
        <v>1</v>
      </c>
      <c r="M64" s="192">
        <v>723000</v>
      </c>
      <c r="N64" s="192">
        <f t="shared" si="16"/>
        <v>723000</v>
      </c>
      <c r="O64" s="364">
        <v>777774582</v>
      </c>
    </row>
    <row r="65" spans="5:15" x14ac:dyDescent="0.25">
      <c r="E65" s="424">
        <v>231210081780838</v>
      </c>
      <c r="F65" s="419">
        <v>1521476</v>
      </c>
      <c r="G65" s="423">
        <v>45137</v>
      </c>
      <c r="H65" s="418" t="s">
        <v>884</v>
      </c>
      <c r="I65" s="418">
        <v>205208252</v>
      </c>
      <c r="J65" s="422" t="s">
        <v>885</v>
      </c>
      <c r="K65" s="419" t="s">
        <v>184</v>
      </c>
      <c r="L65" s="419">
        <v>1</v>
      </c>
      <c r="M65" s="192">
        <v>7478821</v>
      </c>
      <c r="N65" s="192">
        <f t="shared" si="16"/>
        <v>7478821</v>
      </c>
      <c r="O65" s="418">
        <v>981986315</v>
      </c>
    </row>
    <row r="66" spans="5:15" x14ac:dyDescent="0.25">
      <c r="E66" s="424">
        <v>231210081782491</v>
      </c>
      <c r="F66" s="419">
        <v>1522998</v>
      </c>
      <c r="G66" s="423">
        <v>45137</v>
      </c>
      <c r="H66" s="418" t="s">
        <v>882</v>
      </c>
      <c r="I66" s="418">
        <v>622951474</v>
      </c>
      <c r="J66" s="422" t="s">
        <v>883</v>
      </c>
      <c r="K66" s="419" t="s">
        <v>184</v>
      </c>
      <c r="L66" s="419">
        <v>1</v>
      </c>
      <c r="M66" s="192">
        <v>6500000</v>
      </c>
      <c r="N66" s="192">
        <f t="shared" ref="N66" si="17">+M66*L66</f>
        <v>6500000</v>
      </c>
      <c r="O66" s="418">
        <v>998796816</v>
      </c>
    </row>
    <row r="67" spans="5:15" x14ac:dyDescent="0.25">
      <c r="E67" s="424">
        <v>231210081782488</v>
      </c>
      <c r="F67" s="419">
        <v>1523004</v>
      </c>
      <c r="G67" s="423">
        <v>45137</v>
      </c>
      <c r="H67" s="418" t="s">
        <v>882</v>
      </c>
      <c r="I67" s="418">
        <v>622951474</v>
      </c>
      <c r="J67" s="422" t="s">
        <v>883</v>
      </c>
      <c r="K67" s="419" t="s">
        <v>184</v>
      </c>
      <c r="L67" s="419">
        <v>1</v>
      </c>
      <c r="M67" s="192">
        <v>6500000</v>
      </c>
      <c r="N67" s="192">
        <f t="shared" ref="N67" si="18">+M67*L67</f>
        <v>6500000</v>
      </c>
      <c r="O67" s="418">
        <v>998796816</v>
      </c>
    </row>
    <row r="68" spans="5:15" x14ac:dyDescent="0.25">
      <c r="E68" s="424">
        <v>231210081782476</v>
      </c>
      <c r="F68" s="419">
        <v>1523038</v>
      </c>
      <c r="G68" s="423">
        <v>45137</v>
      </c>
      <c r="H68" s="418" t="s">
        <v>882</v>
      </c>
      <c r="I68" s="418">
        <v>622951474</v>
      </c>
      <c r="J68" s="422" t="s">
        <v>883</v>
      </c>
      <c r="K68" s="419" t="s">
        <v>184</v>
      </c>
      <c r="L68" s="419">
        <v>1</v>
      </c>
      <c r="M68" s="192">
        <v>7500000</v>
      </c>
      <c r="N68" s="192">
        <f t="shared" ref="N68" si="19">+M68*L68</f>
        <v>7500000</v>
      </c>
      <c r="O68" s="418">
        <v>998796816</v>
      </c>
    </row>
    <row r="69" spans="5:15" x14ac:dyDescent="0.25">
      <c r="E69" s="424">
        <v>231210081782478</v>
      </c>
      <c r="F69" s="419">
        <v>1523051</v>
      </c>
      <c r="G69" s="423">
        <v>45137</v>
      </c>
      <c r="H69" s="418" t="s">
        <v>882</v>
      </c>
      <c r="I69" s="418">
        <v>622951474</v>
      </c>
      <c r="J69" s="422" t="s">
        <v>883</v>
      </c>
      <c r="K69" s="419" t="s">
        <v>184</v>
      </c>
      <c r="L69" s="419">
        <v>1</v>
      </c>
      <c r="M69" s="192">
        <v>7500000</v>
      </c>
      <c r="N69" s="192">
        <f t="shared" ref="N69" si="20">+M69*L69</f>
        <v>7500000</v>
      </c>
      <c r="O69" s="418">
        <v>998796816</v>
      </c>
    </row>
  </sheetData>
  <autoFilter ref="A3:O4" xr:uid="{00000000-0009-0000-0000-000000000000}"/>
  <mergeCells count="13">
    <mergeCell ref="A2:A3"/>
    <mergeCell ref="B2:D2"/>
    <mergeCell ref="O2:O3"/>
    <mergeCell ref="J2:J3"/>
    <mergeCell ref="G2:G3"/>
    <mergeCell ref="N2:N3"/>
    <mergeCell ref="M2:M3"/>
    <mergeCell ref="L2:L3"/>
    <mergeCell ref="E2:E3"/>
    <mergeCell ref="K2:K3"/>
    <mergeCell ref="F2:F3"/>
    <mergeCell ref="I2:I3"/>
    <mergeCell ref="H2:H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3"/>
  <sheetViews>
    <sheetView topLeftCell="A59" workbookViewId="0">
      <selection activeCell="C75" sqref="C75"/>
    </sheetView>
  </sheetViews>
  <sheetFormatPr defaultRowHeight="15" x14ac:dyDescent="0.25"/>
  <cols>
    <col min="2" max="2" width="11.42578125" customWidth="1"/>
    <col min="3" max="4" width="15.5703125" customWidth="1"/>
    <col min="5" max="5" width="11.7109375" customWidth="1"/>
  </cols>
  <sheetData>
    <row r="1" spans="1:5" ht="15.75" thickBot="1" x14ac:dyDescent="0.3">
      <c r="A1" s="240" t="s">
        <v>583</v>
      </c>
      <c r="B1" s="241">
        <v>1260831</v>
      </c>
      <c r="C1" s="241" t="s">
        <v>584</v>
      </c>
      <c r="D1" s="241" t="s">
        <v>585</v>
      </c>
      <c r="E1" s="242">
        <v>44011</v>
      </c>
    </row>
    <row r="2" spans="1:5" ht="15.75" thickBot="1" x14ac:dyDescent="0.3">
      <c r="A2" s="243" t="s">
        <v>583</v>
      </c>
      <c r="B2" s="238">
        <v>1233408</v>
      </c>
      <c r="C2" s="238" t="s">
        <v>584</v>
      </c>
      <c r="D2" s="238" t="s">
        <v>586</v>
      </c>
      <c r="E2" s="239">
        <v>43858</v>
      </c>
    </row>
    <row r="3" spans="1:5" ht="15.75" thickBot="1" x14ac:dyDescent="0.3">
      <c r="A3" s="243" t="s">
        <v>583</v>
      </c>
      <c r="B3" s="238">
        <v>1238861</v>
      </c>
      <c r="C3" s="238" t="s">
        <v>584</v>
      </c>
      <c r="D3" s="238" t="s">
        <v>587</v>
      </c>
      <c r="E3" s="239">
        <v>43885</v>
      </c>
    </row>
    <row r="4" spans="1:5" ht="15.75" thickBot="1" x14ac:dyDescent="0.3">
      <c r="A4" s="243" t="s">
        <v>583</v>
      </c>
      <c r="B4" s="238">
        <v>1286966</v>
      </c>
      <c r="C4" s="238" t="s">
        <v>584</v>
      </c>
      <c r="D4" s="238" t="s">
        <v>588</v>
      </c>
      <c r="E4" s="239">
        <v>44137</v>
      </c>
    </row>
    <row r="5" spans="1:5" ht="15.75" thickBot="1" x14ac:dyDescent="0.3">
      <c r="A5" s="243" t="s">
        <v>583</v>
      </c>
      <c r="B5" s="238">
        <v>1300995</v>
      </c>
      <c r="C5" s="238" t="s">
        <v>584</v>
      </c>
      <c r="D5" s="238" t="s">
        <v>589</v>
      </c>
      <c r="E5" s="239">
        <v>44193</v>
      </c>
    </row>
    <row r="6" spans="1:5" ht="15.75" thickBot="1" x14ac:dyDescent="0.3">
      <c r="A6" s="243" t="s">
        <v>583</v>
      </c>
      <c r="B6" s="238">
        <v>1299112</v>
      </c>
      <c r="C6" s="238" t="s">
        <v>584</v>
      </c>
      <c r="D6" s="238" t="s">
        <v>590</v>
      </c>
      <c r="E6" s="239">
        <v>44187</v>
      </c>
    </row>
    <row r="7" spans="1:5" ht="15.75" thickBot="1" x14ac:dyDescent="0.3">
      <c r="A7" s="243" t="s">
        <v>583</v>
      </c>
      <c r="B7" s="238">
        <v>1248023</v>
      </c>
      <c r="C7" s="238" t="s">
        <v>584</v>
      </c>
      <c r="D7" s="238" t="s">
        <v>591</v>
      </c>
      <c r="E7" s="239">
        <v>43927</v>
      </c>
    </row>
    <row r="8" spans="1:5" ht="15.75" thickBot="1" x14ac:dyDescent="0.3">
      <c r="A8" s="243" t="s">
        <v>583</v>
      </c>
      <c r="B8" s="238">
        <v>1302472</v>
      </c>
      <c r="C8" s="238" t="s">
        <v>592</v>
      </c>
      <c r="D8" s="238" t="s">
        <v>593</v>
      </c>
      <c r="E8" s="239">
        <v>44207</v>
      </c>
    </row>
    <row r="9" spans="1:5" ht="15.75" thickBot="1" x14ac:dyDescent="0.3">
      <c r="A9" s="243" t="s">
        <v>583</v>
      </c>
      <c r="B9" s="238">
        <v>1250808</v>
      </c>
      <c r="C9" s="238" t="s">
        <v>584</v>
      </c>
      <c r="D9" s="238" t="s">
        <v>594</v>
      </c>
      <c r="E9" s="239">
        <v>43955</v>
      </c>
    </row>
    <row r="10" spans="1:5" ht="15.75" thickBot="1" x14ac:dyDescent="0.3">
      <c r="A10" s="243" t="s">
        <v>583</v>
      </c>
      <c r="B10" s="238">
        <v>1242233</v>
      </c>
      <c r="C10" s="238" t="s">
        <v>584</v>
      </c>
      <c r="D10" s="238" t="s">
        <v>595</v>
      </c>
      <c r="E10" s="239">
        <v>43899</v>
      </c>
    </row>
    <row r="11" spans="1:5" ht="15.75" thickBot="1" x14ac:dyDescent="0.3">
      <c r="A11" s="243" t="s">
        <v>583</v>
      </c>
      <c r="B11" s="238">
        <v>1251699</v>
      </c>
      <c r="C11" s="238" t="s">
        <v>584</v>
      </c>
      <c r="D11" s="238" t="s">
        <v>596</v>
      </c>
      <c r="E11" s="239">
        <v>43962</v>
      </c>
    </row>
    <row r="12" spans="1:5" ht="15.75" thickBot="1" x14ac:dyDescent="0.3">
      <c r="A12" s="243" t="s">
        <v>583</v>
      </c>
      <c r="B12" s="238">
        <v>1249195</v>
      </c>
      <c r="C12" s="238" t="s">
        <v>584</v>
      </c>
      <c r="D12" s="238" t="s">
        <v>597</v>
      </c>
      <c r="E12" s="239">
        <v>43941</v>
      </c>
    </row>
    <row r="13" spans="1:5" ht="15.75" thickBot="1" x14ac:dyDescent="0.3">
      <c r="A13" s="243" t="s">
        <v>583</v>
      </c>
      <c r="B13" s="238">
        <v>1239065</v>
      </c>
      <c r="C13" s="238" t="s">
        <v>584</v>
      </c>
      <c r="D13" s="238" t="s">
        <v>598</v>
      </c>
      <c r="E13" s="239">
        <v>43885</v>
      </c>
    </row>
    <row r="14" spans="1:5" ht="15.75" thickBot="1" x14ac:dyDescent="0.3">
      <c r="A14" s="243" t="s">
        <v>583</v>
      </c>
      <c r="B14" s="238">
        <v>1254886</v>
      </c>
      <c r="C14" s="238" t="s">
        <v>584</v>
      </c>
      <c r="D14" s="238" t="s">
        <v>575</v>
      </c>
      <c r="E14" s="239">
        <v>43977</v>
      </c>
    </row>
    <row r="15" spans="1:5" ht="15.75" thickBot="1" x14ac:dyDescent="0.3">
      <c r="A15" s="243" t="s">
        <v>583</v>
      </c>
      <c r="B15" s="238">
        <v>1301237</v>
      </c>
      <c r="C15" s="238" t="s">
        <v>584</v>
      </c>
      <c r="D15" s="238" t="s">
        <v>599</v>
      </c>
      <c r="E15" s="239">
        <v>44194</v>
      </c>
    </row>
    <row r="16" spans="1:5" ht="15.75" thickBot="1" x14ac:dyDescent="0.3">
      <c r="A16" s="243" t="s">
        <v>583</v>
      </c>
      <c r="B16" s="238">
        <v>1300748</v>
      </c>
      <c r="C16" s="238" t="s">
        <v>584</v>
      </c>
      <c r="D16" s="238" t="s">
        <v>600</v>
      </c>
      <c r="E16" s="239">
        <v>44193</v>
      </c>
    </row>
    <row r="17" spans="1:5" ht="15.75" thickBot="1" x14ac:dyDescent="0.3">
      <c r="A17" s="243" t="s">
        <v>583</v>
      </c>
      <c r="B17" s="238">
        <v>1302365</v>
      </c>
      <c r="C17" s="238" t="s">
        <v>592</v>
      </c>
      <c r="D17" s="238" t="s">
        <v>601</v>
      </c>
      <c r="E17" s="239">
        <v>44207</v>
      </c>
    </row>
    <row r="18" spans="1:5" ht="15.75" thickBot="1" x14ac:dyDescent="0.3">
      <c r="A18" s="243" t="s">
        <v>583</v>
      </c>
      <c r="B18" s="238">
        <v>1248024</v>
      </c>
      <c r="C18" s="238" t="s">
        <v>584</v>
      </c>
      <c r="D18" s="238" t="s">
        <v>596</v>
      </c>
      <c r="E18" s="239">
        <v>43927</v>
      </c>
    </row>
    <row r="19" spans="1:5" ht="15.75" thickBot="1" x14ac:dyDescent="0.3">
      <c r="A19" s="243" t="s">
        <v>583</v>
      </c>
      <c r="B19" s="238">
        <v>1231774</v>
      </c>
      <c r="C19" s="238" t="s">
        <v>584</v>
      </c>
      <c r="D19" s="238" t="s">
        <v>602</v>
      </c>
      <c r="E19" s="239">
        <v>43850</v>
      </c>
    </row>
    <row r="20" spans="1:5" ht="15.75" thickBot="1" x14ac:dyDescent="0.3">
      <c r="A20" s="243" t="s">
        <v>583</v>
      </c>
      <c r="B20" s="238">
        <v>1231609</v>
      </c>
      <c r="C20" s="238" t="s">
        <v>584</v>
      </c>
      <c r="D20" s="238" t="s">
        <v>603</v>
      </c>
      <c r="E20" s="239">
        <v>43850</v>
      </c>
    </row>
    <row r="21" spans="1:5" ht="15.75" thickBot="1" x14ac:dyDescent="0.3">
      <c r="A21" s="240" t="s">
        <v>583</v>
      </c>
      <c r="B21" s="247">
        <v>1239057</v>
      </c>
      <c r="C21" s="241" t="s">
        <v>584</v>
      </c>
      <c r="D21" s="241" t="s">
        <v>604</v>
      </c>
      <c r="E21" s="242">
        <v>43885</v>
      </c>
    </row>
    <row r="22" spans="1:5" ht="15.75" thickBot="1" x14ac:dyDescent="0.3">
      <c r="A22" s="243" t="s">
        <v>583</v>
      </c>
      <c r="B22" s="244">
        <v>1279371</v>
      </c>
      <c r="C22" s="238" t="s">
        <v>584</v>
      </c>
      <c r="D22" s="238" t="s">
        <v>605</v>
      </c>
      <c r="E22" s="239">
        <v>44102</v>
      </c>
    </row>
    <row r="23" spans="1:5" ht="15.75" thickBot="1" x14ac:dyDescent="0.3">
      <c r="A23" s="243" t="s">
        <v>583</v>
      </c>
      <c r="B23" s="244">
        <v>1249272</v>
      </c>
      <c r="C23" s="238" t="s">
        <v>584</v>
      </c>
      <c r="D23" s="238" t="s">
        <v>588</v>
      </c>
      <c r="E23" s="239">
        <v>43941</v>
      </c>
    </row>
    <row r="24" spans="1:5" ht="15.75" thickBot="1" x14ac:dyDescent="0.3">
      <c r="A24" s="243" t="s">
        <v>583</v>
      </c>
      <c r="B24" s="244">
        <v>1275735</v>
      </c>
      <c r="C24" s="238" t="s">
        <v>584</v>
      </c>
      <c r="D24" s="238" t="s">
        <v>606</v>
      </c>
      <c r="E24" s="239">
        <v>44082</v>
      </c>
    </row>
    <row r="25" spans="1:5" ht="15.75" thickBot="1" x14ac:dyDescent="0.3">
      <c r="A25" s="243" t="s">
        <v>583</v>
      </c>
      <c r="B25" s="244">
        <v>1293724</v>
      </c>
      <c r="C25" s="238" t="s">
        <v>584</v>
      </c>
      <c r="D25" s="238" t="s">
        <v>607</v>
      </c>
      <c r="E25" s="239">
        <v>44165</v>
      </c>
    </row>
    <row r="26" spans="1:5" ht="15.75" thickBot="1" x14ac:dyDescent="0.3">
      <c r="A26" s="243" t="s">
        <v>583</v>
      </c>
      <c r="B26" s="244">
        <v>1276882</v>
      </c>
      <c r="C26" s="238" t="s">
        <v>584</v>
      </c>
      <c r="D26" s="238" t="s">
        <v>608</v>
      </c>
      <c r="E26" s="239">
        <v>44088</v>
      </c>
    </row>
    <row r="27" spans="1:5" ht="15.75" thickBot="1" x14ac:dyDescent="0.3">
      <c r="A27" s="243" t="s">
        <v>583</v>
      </c>
      <c r="B27" s="244">
        <v>1275216</v>
      </c>
      <c r="C27" s="238" t="s">
        <v>584</v>
      </c>
      <c r="D27" s="238" t="s">
        <v>609</v>
      </c>
      <c r="E27" s="239">
        <v>44077</v>
      </c>
    </row>
    <row r="28" spans="1:5" ht="15.75" thickBot="1" x14ac:dyDescent="0.3">
      <c r="A28" s="243" t="s">
        <v>583</v>
      </c>
      <c r="B28" s="244">
        <v>1246888</v>
      </c>
      <c r="C28" s="238" t="s">
        <v>584</v>
      </c>
      <c r="D28" s="238" t="s">
        <v>610</v>
      </c>
      <c r="E28" s="239">
        <v>43915</v>
      </c>
    </row>
    <row r="29" spans="1:5" ht="15.75" thickBot="1" x14ac:dyDescent="0.3">
      <c r="A29" s="243" t="s">
        <v>583</v>
      </c>
      <c r="B29" s="244">
        <v>1231769</v>
      </c>
      <c r="C29" s="238" t="s">
        <v>584</v>
      </c>
      <c r="D29" s="238" t="s">
        <v>611</v>
      </c>
      <c r="E29" s="239">
        <v>43850</v>
      </c>
    </row>
    <row r="30" spans="1:5" ht="15.75" thickBot="1" x14ac:dyDescent="0.3">
      <c r="A30" s="243" t="s">
        <v>583</v>
      </c>
      <c r="B30" s="244">
        <v>1293729</v>
      </c>
      <c r="C30" s="238" t="s">
        <v>584</v>
      </c>
      <c r="D30" s="238" t="s">
        <v>612</v>
      </c>
      <c r="E30" s="239">
        <v>44165</v>
      </c>
    </row>
    <row r="31" spans="1:5" ht="15.75" thickBot="1" x14ac:dyDescent="0.3">
      <c r="A31" s="243" t="s">
        <v>583</v>
      </c>
      <c r="B31" s="244">
        <v>1285594</v>
      </c>
      <c r="C31" s="238" t="s">
        <v>584</v>
      </c>
      <c r="D31" s="238" t="s">
        <v>613</v>
      </c>
      <c r="E31" s="239">
        <v>44130</v>
      </c>
    </row>
    <row r="32" spans="1:5" ht="15.75" thickBot="1" x14ac:dyDescent="0.3">
      <c r="A32" s="243" t="s">
        <v>583</v>
      </c>
      <c r="B32" s="244">
        <v>1282251</v>
      </c>
      <c r="C32" s="238" t="s">
        <v>584</v>
      </c>
      <c r="D32" s="238" t="s">
        <v>614</v>
      </c>
      <c r="E32" s="239">
        <v>44116</v>
      </c>
    </row>
    <row r="33" spans="1:5" ht="15.75" thickBot="1" x14ac:dyDescent="0.3">
      <c r="A33" s="243" t="s">
        <v>583</v>
      </c>
      <c r="B33" s="244">
        <v>1300759</v>
      </c>
      <c r="C33" s="238" t="s">
        <v>584</v>
      </c>
      <c r="D33" s="238" t="s">
        <v>615</v>
      </c>
      <c r="E33" s="239">
        <v>44193</v>
      </c>
    </row>
    <row r="34" spans="1:5" ht="15.75" thickBot="1" x14ac:dyDescent="0.3">
      <c r="A34" s="243" t="s">
        <v>583</v>
      </c>
      <c r="B34" s="244">
        <v>1295962</v>
      </c>
      <c r="C34" s="238" t="s">
        <v>584</v>
      </c>
      <c r="D34" s="238" t="s">
        <v>616</v>
      </c>
      <c r="E34" s="239">
        <v>44172</v>
      </c>
    </row>
    <row r="35" spans="1:5" ht="15.75" thickBot="1" x14ac:dyDescent="0.3">
      <c r="A35" s="243" t="s">
        <v>583</v>
      </c>
      <c r="B35" s="244">
        <v>1289258</v>
      </c>
      <c r="C35" s="238" t="s">
        <v>584</v>
      </c>
      <c r="D35" s="238" t="s">
        <v>617</v>
      </c>
      <c r="E35" s="239">
        <v>44144</v>
      </c>
    </row>
    <row r="36" spans="1:5" ht="15.75" thickBot="1" x14ac:dyDescent="0.3">
      <c r="A36" s="243" t="s">
        <v>583</v>
      </c>
      <c r="B36" s="244">
        <v>1300687</v>
      </c>
      <c r="C36" s="238" t="s">
        <v>584</v>
      </c>
      <c r="D36" s="238" t="s">
        <v>618</v>
      </c>
      <c r="E36" s="239">
        <v>44193</v>
      </c>
    </row>
    <row r="37" spans="1:5" ht="26.25" thickBot="1" x14ac:dyDescent="0.3">
      <c r="A37" s="243" t="s">
        <v>583</v>
      </c>
      <c r="B37" s="244">
        <v>1301176</v>
      </c>
      <c r="C37" s="238" t="s">
        <v>584</v>
      </c>
      <c r="D37" s="238" t="s">
        <v>619</v>
      </c>
      <c r="E37" s="239">
        <v>44193</v>
      </c>
    </row>
    <row r="38" spans="1:5" ht="15.75" thickBot="1" x14ac:dyDescent="0.3">
      <c r="A38" s="248" t="s">
        <v>583</v>
      </c>
      <c r="B38" s="245">
        <v>1299251</v>
      </c>
      <c r="C38" s="245" t="s">
        <v>584</v>
      </c>
      <c r="D38" s="245" t="s">
        <v>620</v>
      </c>
      <c r="E38" s="246">
        <v>44187</v>
      </c>
    </row>
    <row r="39" spans="1:5" ht="26.25" thickBot="1" x14ac:dyDescent="0.3">
      <c r="A39" s="243" t="s">
        <v>570</v>
      </c>
      <c r="B39" s="244">
        <v>405293</v>
      </c>
      <c r="C39" s="238" t="s">
        <v>571</v>
      </c>
      <c r="D39" s="238" t="s">
        <v>573</v>
      </c>
      <c r="E39" s="239">
        <v>44132</v>
      </c>
    </row>
    <row r="40" spans="1:5" ht="15.75" thickBot="1" x14ac:dyDescent="0.3">
      <c r="A40" s="243" t="s">
        <v>570</v>
      </c>
      <c r="B40" s="244">
        <v>434743</v>
      </c>
      <c r="C40" s="238" t="s">
        <v>621</v>
      </c>
      <c r="D40" s="238" t="s">
        <v>622</v>
      </c>
      <c r="E40" s="239">
        <v>44202</v>
      </c>
    </row>
    <row r="41" spans="1:5" ht="26.25" thickBot="1" x14ac:dyDescent="0.3">
      <c r="A41" s="240" t="s">
        <v>570</v>
      </c>
      <c r="B41" s="241">
        <v>333043</v>
      </c>
      <c r="C41" s="241" t="s">
        <v>571</v>
      </c>
      <c r="D41" s="247" t="s">
        <v>623</v>
      </c>
      <c r="E41" s="242">
        <v>43965</v>
      </c>
    </row>
    <row r="42" spans="1:5" ht="26.25" thickBot="1" x14ac:dyDescent="0.3">
      <c r="A42" s="243" t="s">
        <v>570</v>
      </c>
      <c r="B42" s="238">
        <v>316196</v>
      </c>
      <c r="C42" s="238" t="s">
        <v>571</v>
      </c>
      <c r="D42" s="244" t="s">
        <v>624</v>
      </c>
      <c r="E42" s="239">
        <v>43908</v>
      </c>
    </row>
    <row r="43" spans="1:5" ht="26.25" thickBot="1" x14ac:dyDescent="0.3">
      <c r="A43" s="243" t="s">
        <v>570</v>
      </c>
      <c r="B43" s="238">
        <v>405288</v>
      </c>
      <c r="C43" s="238" t="s">
        <v>571</v>
      </c>
      <c r="D43" s="244" t="s">
        <v>614</v>
      </c>
      <c r="E43" s="239">
        <v>44132</v>
      </c>
    </row>
    <row r="44" spans="1:5" ht="26.25" thickBot="1" x14ac:dyDescent="0.3">
      <c r="A44" s="243" t="s">
        <v>570</v>
      </c>
      <c r="B44" s="238">
        <v>338116</v>
      </c>
      <c r="C44" s="238" t="s">
        <v>571</v>
      </c>
      <c r="D44" s="244" t="s">
        <v>581</v>
      </c>
      <c r="E44" s="239">
        <v>43975</v>
      </c>
    </row>
    <row r="45" spans="1:5" ht="26.25" thickBot="1" x14ac:dyDescent="0.3">
      <c r="A45" s="243" t="s">
        <v>570</v>
      </c>
      <c r="B45" s="238">
        <v>413587</v>
      </c>
      <c r="C45" s="238" t="s">
        <v>571</v>
      </c>
      <c r="D45" s="244" t="s">
        <v>625</v>
      </c>
      <c r="E45" s="239">
        <v>44150</v>
      </c>
    </row>
    <row r="46" spans="1:5" ht="26.25" thickBot="1" x14ac:dyDescent="0.3">
      <c r="A46" s="243" t="s">
        <v>570</v>
      </c>
      <c r="B46" s="238">
        <v>434429</v>
      </c>
      <c r="C46" s="238" t="s">
        <v>571</v>
      </c>
      <c r="D46" s="244" t="s">
        <v>626</v>
      </c>
      <c r="E46" s="239">
        <v>44197</v>
      </c>
    </row>
    <row r="47" spans="1:5" ht="15.75" thickBot="1" x14ac:dyDescent="0.3">
      <c r="A47" s="243" t="s">
        <v>570</v>
      </c>
      <c r="B47" s="238">
        <v>434781</v>
      </c>
      <c r="C47" s="238" t="s">
        <v>621</v>
      </c>
      <c r="D47" s="244" t="s">
        <v>627</v>
      </c>
      <c r="E47" s="239">
        <v>44202</v>
      </c>
    </row>
    <row r="48" spans="1:5" ht="26.25" thickBot="1" x14ac:dyDescent="0.3">
      <c r="A48" s="243" t="s">
        <v>570</v>
      </c>
      <c r="B48" s="238">
        <v>253919</v>
      </c>
      <c r="C48" s="238" t="s">
        <v>571</v>
      </c>
      <c r="D48" s="244" t="s">
        <v>628</v>
      </c>
      <c r="E48" s="239">
        <v>43792</v>
      </c>
    </row>
    <row r="49" spans="1:5" ht="26.25" thickBot="1" x14ac:dyDescent="0.3">
      <c r="A49" s="243" t="s">
        <v>570</v>
      </c>
      <c r="B49" s="238">
        <v>377608</v>
      </c>
      <c r="C49" s="238" t="s">
        <v>571</v>
      </c>
      <c r="D49" s="244" t="s">
        <v>623</v>
      </c>
      <c r="E49" s="239">
        <v>44064</v>
      </c>
    </row>
    <row r="50" spans="1:5" ht="26.25" thickBot="1" x14ac:dyDescent="0.3">
      <c r="A50" s="243" t="s">
        <v>570</v>
      </c>
      <c r="B50" s="238">
        <v>313032</v>
      </c>
      <c r="C50" s="238" t="s">
        <v>571</v>
      </c>
      <c r="D50" s="244" t="s">
        <v>576</v>
      </c>
      <c r="E50" s="239">
        <v>43903</v>
      </c>
    </row>
    <row r="51" spans="1:5" ht="26.25" thickBot="1" x14ac:dyDescent="0.3">
      <c r="A51" s="243" t="s">
        <v>570</v>
      </c>
      <c r="B51" s="238">
        <v>405289</v>
      </c>
      <c r="C51" s="238" t="s">
        <v>571</v>
      </c>
      <c r="D51" s="244" t="s">
        <v>614</v>
      </c>
      <c r="E51" s="239">
        <v>44132</v>
      </c>
    </row>
    <row r="52" spans="1:5" ht="26.25" thickBot="1" x14ac:dyDescent="0.3">
      <c r="A52" s="243" t="s">
        <v>570</v>
      </c>
      <c r="B52" s="238">
        <v>405294</v>
      </c>
      <c r="C52" s="238" t="s">
        <v>571</v>
      </c>
      <c r="D52" s="244" t="s">
        <v>573</v>
      </c>
      <c r="E52" s="239">
        <v>44132</v>
      </c>
    </row>
    <row r="53" spans="1:5" ht="26.25" thickBot="1" x14ac:dyDescent="0.3">
      <c r="A53" s="243" t="s">
        <v>570</v>
      </c>
      <c r="B53" s="238">
        <v>340221</v>
      </c>
      <c r="C53" s="238" t="s">
        <v>571</v>
      </c>
      <c r="D53" s="244" t="s">
        <v>581</v>
      </c>
      <c r="E53" s="239">
        <v>43981</v>
      </c>
    </row>
    <row r="54" spans="1:5" ht="26.25" thickBot="1" x14ac:dyDescent="0.3">
      <c r="A54" s="243" t="s">
        <v>570</v>
      </c>
      <c r="B54" s="238">
        <v>406713</v>
      </c>
      <c r="C54" s="238" t="s">
        <v>571</v>
      </c>
      <c r="D54" s="244" t="s">
        <v>629</v>
      </c>
      <c r="E54" s="239">
        <v>44135</v>
      </c>
    </row>
    <row r="55" spans="1:5" ht="26.25" thickBot="1" x14ac:dyDescent="0.3">
      <c r="A55" s="243" t="s">
        <v>570</v>
      </c>
      <c r="B55" s="238">
        <v>400313</v>
      </c>
      <c r="C55" s="238" t="s">
        <v>571</v>
      </c>
      <c r="D55" s="244" t="s">
        <v>630</v>
      </c>
      <c r="E55" s="239">
        <v>44120</v>
      </c>
    </row>
    <row r="56" spans="1:5" ht="26.25" thickBot="1" x14ac:dyDescent="0.3">
      <c r="A56" s="243" t="s">
        <v>570</v>
      </c>
      <c r="B56" s="238">
        <v>321292</v>
      </c>
      <c r="C56" s="238" t="s">
        <v>571</v>
      </c>
      <c r="D56" s="244" t="s">
        <v>631</v>
      </c>
      <c r="E56" s="239">
        <v>43920</v>
      </c>
    </row>
    <row r="57" spans="1:5" ht="26.25" thickBot="1" x14ac:dyDescent="0.3">
      <c r="A57" s="243" t="s">
        <v>570</v>
      </c>
      <c r="B57" s="238">
        <v>212450</v>
      </c>
      <c r="C57" s="238" t="s">
        <v>571</v>
      </c>
      <c r="D57" s="244" t="s">
        <v>632</v>
      </c>
      <c r="E57" s="239">
        <v>43695</v>
      </c>
    </row>
    <row r="58" spans="1:5" ht="26.25" thickBot="1" x14ac:dyDescent="0.3">
      <c r="A58" s="243" t="s">
        <v>570</v>
      </c>
      <c r="B58" s="238">
        <v>316148</v>
      </c>
      <c r="C58" s="238" t="s">
        <v>571</v>
      </c>
      <c r="D58" s="244" t="s">
        <v>633</v>
      </c>
      <c r="E58" s="239">
        <v>43908</v>
      </c>
    </row>
    <row r="59" spans="1:5" ht="26.25" thickBot="1" x14ac:dyDescent="0.3">
      <c r="A59" s="248" t="s">
        <v>570</v>
      </c>
      <c r="B59" s="245">
        <v>316394</v>
      </c>
      <c r="C59" s="245" t="s">
        <v>571</v>
      </c>
      <c r="D59" s="245" t="s">
        <v>634</v>
      </c>
      <c r="E59" s="246">
        <v>43909</v>
      </c>
    </row>
    <row r="60" spans="1:5" ht="26.25" thickBot="1" x14ac:dyDescent="0.3">
      <c r="A60" s="243" t="s">
        <v>570</v>
      </c>
      <c r="B60" s="238">
        <v>316498</v>
      </c>
      <c r="C60" s="238" t="s">
        <v>571</v>
      </c>
      <c r="D60" s="244" t="s">
        <v>635</v>
      </c>
      <c r="E60" s="239">
        <v>43909</v>
      </c>
    </row>
    <row r="61" spans="1:5" ht="26.25" thickBot="1" x14ac:dyDescent="0.3">
      <c r="A61" s="240" t="s">
        <v>570</v>
      </c>
      <c r="B61" s="241">
        <v>306349</v>
      </c>
      <c r="C61" s="241" t="s">
        <v>571</v>
      </c>
      <c r="D61" s="247" t="s">
        <v>572</v>
      </c>
      <c r="E61" s="242">
        <v>43894</v>
      </c>
    </row>
    <row r="62" spans="1:5" ht="26.25" thickBot="1" x14ac:dyDescent="0.3">
      <c r="A62" s="243" t="s">
        <v>570</v>
      </c>
      <c r="B62" s="238">
        <v>405291</v>
      </c>
      <c r="C62" s="238" t="s">
        <v>571</v>
      </c>
      <c r="D62" s="244" t="s">
        <v>573</v>
      </c>
      <c r="E62" s="239">
        <v>44132</v>
      </c>
    </row>
    <row r="63" spans="1:5" ht="26.25" thickBot="1" x14ac:dyDescent="0.3">
      <c r="A63" s="243" t="s">
        <v>570</v>
      </c>
      <c r="B63" s="238">
        <v>253936</v>
      </c>
      <c r="C63" s="238" t="s">
        <v>571</v>
      </c>
      <c r="D63" s="244" t="s">
        <v>574</v>
      </c>
      <c r="E63" s="239">
        <v>43792</v>
      </c>
    </row>
    <row r="64" spans="1:5" ht="26.25" thickBot="1" x14ac:dyDescent="0.3">
      <c r="A64" s="243" t="s">
        <v>570</v>
      </c>
      <c r="B64" s="238">
        <v>327075</v>
      </c>
      <c r="C64" s="238" t="s">
        <v>571</v>
      </c>
      <c r="D64" s="244" t="s">
        <v>575</v>
      </c>
      <c r="E64" s="239">
        <v>43948</v>
      </c>
    </row>
    <row r="65" spans="1:5" ht="26.25" thickBot="1" x14ac:dyDescent="0.3">
      <c r="A65" s="243" t="s">
        <v>570</v>
      </c>
      <c r="B65" s="238">
        <v>321663</v>
      </c>
      <c r="C65" s="238" t="s">
        <v>571</v>
      </c>
      <c r="D65" s="244" t="s">
        <v>576</v>
      </c>
      <c r="E65" s="239">
        <v>43923</v>
      </c>
    </row>
    <row r="66" spans="1:5" ht="26.25" thickBot="1" x14ac:dyDescent="0.3">
      <c r="A66" s="243" t="s">
        <v>570</v>
      </c>
      <c r="B66" s="238">
        <v>315418</v>
      </c>
      <c r="C66" s="238" t="s">
        <v>571</v>
      </c>
      <c r="D66" s="244" t="s">
        <v>577</v>
      </c>
      <c r="E66" s="239">
        <v>43907</v>
      </c>
    </row>
    <row r="67" spans="1:5" ht="26.25" thickBot="1" x14ac:dyDescent="0.3">
      <c r="A67" s="243" t="s">
        <v>570</v>
      </c>
      <c r="B67" s="238">
        <v>315420</v>
      </c>
      <c r="C67" s="238" t="s">
        <v>571</v>
      </c>
      <c r="D67" s="244" t="s">
        <v>578</v>
      </c>
      <c r="E67" s="239">
        <v>43907</v>
      </c>
    </row>
    <row r="68" spans="1:5" ht="26.25" thickBot="1" x14ac:dyDescent="0.3">
      <c r="A68" s="243" t="s">
        <v>570</v>
      </c>
      <c r="B68" s="238">
        <v>316197</v>
      </c>
      <c r="C68" s="238" t="s">
        <v>571</v>
      </c>
      <c r="D68" s="244" t="s">
        <v>575</v>
      </c>
      <c r="E68" s="239">
        <v>43908</v>
      </c>
    </row>
    <row r="69" spans="1:5" ht="26.25" thickBot="1" x14ac:dyDescent="0.3">
      <c r="A69" s="243" t="s">
        <v>570</v>
      </c>
      <c r="B69" s="238">
        <v>405380</v>
      </c>
      <c r="C69" s="238" t="s">
        <v>571</v>
      </c>
      <c r="D69" s="244" t="s">
        <v>579</v>
      </c>
      <c r="E69" s="239">
        <v>44132</v>
      </c>
    </row>
    <row r="70" spans="1:5" ht="26.25" thickBot="1" x14ac:dyDescent="0.3">
      <c r="A70" s="243" t="s">
        <v>570</v>
      </c>
      <c r="B70" s="238">
        <v>315419</v>
      </c>
      <c r="C70" s="238" t="s">
        <v>571</v>
      </c>
      <c r="D70" s="244" t="s">
        <v>580</v>
      </c>
      <c r="E70" s="239">
        <v>43907</v>
      </c>
    </row>
    <row r="71" spans="1:5" ht="26.25" thickBot="1" x14ac:dyDescent="0.3">
      <c r="A71" s="243" t="s">
        <v>570</v>
      </c>
      <c r="B71" s="238">
        <v>341772</v>
      </c>
      <c r="C71" s="238" t="s">
        <v>571</v>
      </c>
      <c r="D71" s="244" t="s">
        <v>581</v>
      </c>
      <c r="E71" s="239">
        <v>43986</v>
      </c>
    </row>
    <row r="72" spans="1:5" ht="26.25" thickBot="1" x14ac:dyDescent="0.3">
      <c r="A72" s="248" t="s">
        <v>570</v>
      </c>
      <c r="B72" s="245">
        <v>409627</v>
      </c>
      <c r="C72" s="245" t="s">
        <v>571</v>
      </c>
      <c r="D72" s="245" t="s">
        <v>579</v>
      </c>
      <c r="E72" s="246">
        <v>44142</v>
      </c>
    </row>
    <row r="73" spans="1:5" ht="26.25" thickBot="1" x14ac:dyDescent="0.3">
      <c r="A73" s="243" t="s">
        <v>570</v>
      </c>
      <c r="B73" s="238">
        <v>430501</v>
      </c>
      <c r="C73" s="238" t="s">
        <v>571</v>
      </c>
      <c r="D73" s="244" t="s">
        <v>582</v>
      </c>
      <c r="E73" s="239">
        <v>44185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9"/>
  <sheetViews>
    <sheetView tabSelected="1" topLeftCell="E1" zoomScaleNormal="100" workbookViewId="0">
      <pane xSplit="11" ySplit="3" topLeftCell="P4" activePane="bottomRight" state="frozen"/>
      <selection activeCell="E1" sqref="E1"/>
      <selection pane="topRight" activeCell="P1" sqref="P1"/>
      <selection pane="bottomLeft" activeCell="E4" sqref="E4"/>
      <selection pane="bottomRight" activeCell="L10" sqref="L10"/>
    </sheetView>
  </sheetViews>
  <sheetFormatPr defaultColWidth="9.140625" defaultRowHeight="12.75" x14ac:dyDescent="0.2"/>
  <cols>
    <col min="1" max="1" width="13.42578125" style="59" hidden="1" customWidth="1"/>
    <col min="2" max="2" width="16.140625" style="60" hidden="1" customWidth="1"/>
    <col min="3" max="3" width="15.7109375" style="60" hidden="1" customWidth="1"/>
    <col min="4" max="4" width="18.42578125" style="60" hidden="1" customWidth="1"/>
    <col min="5" max="5" width="18.140625" style="58" bestFit="1" customWidth="1"/>
    <col min="6" max="6" width="9" style="58" customWidth="1"/>
    <col min="7" max="7" width="16.5703125" style="58" bestFit="1" customWidth="1"/>
    <col min="8" max="8" width="49.140625" style="58" customWidth="1"/>
    <col min="9" max="9" width="17.85546875" style="58" bestFit="1" customWidth="1"/>
    <col min="10" max="10" width="69.85546875" style="186" customWidth="1"/>
    <col min="11" max="11" width="8.7109375" style="58" customWidth="1"/>
    <col min="12" max="12" width="11.85546875" style="58" customWidth="1"/>
    <col min="13" max="13" width="15.140625" style="61" customWidth="1"/>
    <col min="14" max="14" width="15.85546875" style="62" customWidth="1"/>
    <col min="15" max="15" width="20.28515625" style="63" bestFit="1" customWidth="1"/>
    <col min="16" max="20" width="9.140625" style="55"/>
    <col min="21" max="21" width="10.5703125" style="55" customWidth="1"/>
    <col min="22" max="16384" width="9.140625" style="55"/>
  </cols>
  <sheetData>
    <row r="1" spans="1:24" ht="13.5" thickBot="1" x14ac:dyDescent="0.25">
      <c r="E1" s="58">
        <v>5216</v>
      </c>
    </row>
    <row r="2" spans="1:24" ht="76.5" x14ac:dyDescent="0.2">
      <c r="A2" s="466" t="s">
        <v>1</v>
      </c>
      <c r="B2" s="426" t="s">
        <v>143</v>
      </c>
      <c r="C2" s="427"/>
      <c r="D2" s="428"/>
      <c r="E2" s="475" t="s">
        <v>38</v>
      </c>
      <c r="F2" s="477" t="s">
        <v>8</v>
      </c>
      <c r="G2" s="477" t="s">
        <v>37</v>
      </c>
      <c r="H2" s="465" t="s">
        <v>9</v>
      </c>
      <c r="I2" s="473" t="s">
        <v>15</v>
      </c>
      <c r="J2" s="463" t="s">
        <v>2</v>
      </c>
      <c r="K2" s="465" t="s">
        <v>3</v>
      </c>
      <c r="L2" s="64" t="s">
        <v>4</v>
      </c>
      <c r="M2" s="467" t="s">
        <v>5</v>
      </c>
      <c r="N2" s="469" t="s">
        <v>6</v>
      </c>
      <c r="O2" s="471" t="s">
        <v>31</v>
      </c>
      <c r="P2" s="65" t="s">
        <v>48</v>
      </c>
      <c r="Q2" s="288" t="s">
        <v>154</v>
      </c>
      <c r="R2" s="299" t="s">
        <v>155</v>
      </c>
      <c r="S2" s="299" t="s">
        <v>156</v>
      </c>
      <c r="T2" s="299" t="s">
        <v>157</v>
      </c>
      <c r="U2" s="299" t="s">
        <v>158</v>
      </c>
      <c r="V2" s="299" t="s">
        <v>159</v>
      </c>
      <c r="W2" s="299" t="s">
        <v>160</v>
      </c>
      <c r="X2" s="299" t="s">
        <v>161</v>
      </c>
    </row>
    <row r="3" spans="1:24" ht="31.5" customHeight="1" x14ac:dyDescent="0.2">
      <c r="A3" s="466"/>
      <c r="B3" s="66" t="s">
        <v>144</v>
      </c>
      <c r="C3" s="67" t="s">
        <v>145</v>
      </c>
      <c r="D3" s="67" t="s">
        <v>146</v>
      </c>
      <c r="E3" s="476"/>
      <c r="F3" s="432"/>
      <c r="G3" s="432"/>
      <c r="H3" s="466"/>
      <c r="I3" s="474"/>
      <c r="J3" s="464"/>
      <c r="K3" s="466"/>
      <c r="L3" s="68" t="s">
        <v>7</v>
      </c>
      <c r="M3" s="468"/>
      <c r="N3" s="470"/>
      <c r="O3" s="472"/>
      <c r="P3" s="69"/>
      <c r="Q3" s="69"/>
      <c r="R3" s="69"/>
      <c r="S3" s="69"/>
      <c r="T3" s="69"/>
      <c r="U3" s="14" t="s">
        <v>50</v>
      </c>
      <c r="V3" s="69"/>
      <c r="W3" s="12"/>
      <c r="X3" s="12"/>
    </row>
    <row r="4" spans="1:24" s="56" customFormat="1" x14ac:dyDescent="0.2">
      <c r="A4" s="289">
        <v>1</v>
      </c>
      <c r="B4" s="289">
        <v>2</v>
      </c>
      <c r="C4" s="288">
        <v>3</v>
      </c>
      <c r="D4" s="289">
        <v>4</v>
      </c>
      <c r="E4" s="314">
        <v>5</v>
      </c>
      <c r="F4" s="313">
        <v>6</v>
      </c>
      <c r="G4" s="314">
        <v>7</v>
      </c>
      <c r="H4" s="314">
        <v>8</v>
      </c>
      <c r="I4" s="313">
        <v>9</v>
      </c>
      <c r="J4" s="314">
        <v>10</v>
      </c>
      <c r="K4" s="314">
        <v>11</v>
      </c>
      <c r="L4" s="313">
        <v>12</v>
      </c>
      <c r="M4" s="315">
        <v>13</v>
      </c>
      <c r="N4" s="314">
        <v>14</v>
      </c>
      <c r="O4" s="313">
        <v>15</v>
      </c>
      <c r="P4" s="289">
        <v>16</v>
      </c>
      <c r="Q4" s="289">
        <v>17</v>
      </c>
      <c r="R4" s="288">
        <v>18</v>
      </c>
      <c r="S4" s="289">
        <v>19</v>
      </c>
      <c r="T4" s="289">
        <v>20</v>
      </c>
      <c r="U4" s="288">
        <v>21</v>
      </c>
      <c r="V4" s="289">
        <v>22</v>
      </c>
      <c r="W4" s="289">
        <v>23</v>
      </c>
      <c r="X4" s="288">
        <v>24</v>
      </c>
    </row>
    <row r="5" spans="1:24" ht="15" x14ac:dyDescent="0.2">
      <c r="E5" s="326">
        <v>23121007157549</v>
      </c>
      <c r="F5" s="325">
        <v>108541</v>
      </c>
      <c r="G5" s="324">
        <v>44966</v>
      </c>
      <c r="H5" s="323" t="s">
        <v>808</v>
      </c>
      <c r="I5" s="323">
        <v>309290529</v>
      </c>
      <c r="J5" s="323" t="s">
        <v>662</v>
      </c>
      <c r="K5" s="325" t="s">
        <v>10</v>
      </c>
      <c r="L5" s="325">
        <v>3</v>
      </c>
      <c r="M5" s="29">
        <v>175000</v>
      </c>
      <c r="N5" s="29">
        <f t="shared" ref="N5" si="0">+M5*L5</f>
        <v>525000</v>
      </c>
      <c r="O5" s="323">
        <v>972850170</v>
      </c>
    </row>
    <row r="6" spans="1:24" ht="15" x14ac:dyDescent="0.2">
      <c r="E6" s="326">
        <v>23121007157551</v>
      </c>
      <c r="F6" s="325">
        <v>108548</v>
      </c>
      <c r="G6" s="324">
        <v>44966</v>
      </c>
      <c r="H6" s="323" t="s">
        <v>808</v>
      </c>
      <c r="I6" s="323">
        <v>309290529</v>
      </c>
      <c r="J6" s="323" t="s">
        <v>809</v>
      </c>
      <c r="K6" s="325" t="s">
        <v>10</v>
      </c>
      <c r="L6" s="325">
        <v>2</v>
      </c>
      <c r="M6" s="29">
        <v>225000</v>
      </c>
      <c r="N6" s="29">
        <f t="shared" ref="N6:N9" si="1">+M6*L6</f>
        <v>450000</v>
      </c>
      <c r="O6" s="323">
        <v>972850170</v>
      </c>
    </row>
    <row r="7" spans="1:24" ht="15" x14ac:dyDescent="0.2">
      <c r="E7" s="338">
        <v>23121007160843</v>
      </c>
      <c r="F7" s="337">
        <v>112281</v>
      </c>
      <c r="G7" s="336">
        <v>44978</v>
      </c>
      <c r="H7" s="335" t="s">
        <v>812</v>
      </c>
      <c r="I7" s="335">
        <v>309232772</v>
      </c>
      <c r="J7" s="335" t="s">
        <v>813</v>
      </c>
      <c r="K7" s="337" t="s">
        <v>10</v>
      </c>
      <c r="L7" s="337">
        <v>500</v>
      </c>
      <c r="M7" s="29">
        <v>880</v>
      </c>
      <c r="N7" s="29">
        <f t="shared" si="1"/>
        <v>440000</v>
      </c>
      <c r="O7" s="335">
        <v>998627054</v>
      </c>
    </row>
    <row r="8" spans="1:24" ht="15" x14ac:dyDescent="0.2">
      <c r="E8" s="338">
        <v>23121007160851</v>
      </c>
      <c r="F8" s="337">
        <v>112283</v>
      </c>
      <c r="G8" s="336">
        <v>44978</v>
      </c>
      <c r="H8" s="335" t="s">
        <v>814</v>
      </c>
      <c r="I8" s="335">
        <v>310059466</v>
      </c>
      <c r="J8" s="335" t="s">
        <v>786</v>
      </c>
      <c r="K8" s="337" t="s">
        <v>10</v>
      </c>
      <c r="L8" s="337">
        <v>200</v>
      </c>
      <c r="M8" s="29">
        <v>5200</v>
      </c>
      <c r="N8" s="29">
        <f t="shared" si="1"/>
        <v>1040000</v>
      </c>
      <c r="O8" s="335">
        <v>931636600</v>
      </c>
    </row>
    <row r="9" spans="1:24" ht="15" x14ac:dyDescent="0.2">
      <c r="E9" s="338">
        <v>23121007160864</v>
      </c>
      <c r="F9" s="337">
        <v>112286</v>
      </c>
      <c r="G9" s="336">
        <v>44978</v>
      </c>
      <c r="H9" s="335" t="s">
        <v>815</v>
      </c>
      <c r="I9" s="335">
        <v>303212840</v>
      </c>
      <c r="J9" s="335" t="s">
        <v>816</v>
      </c>
      <c r="K9" s="337" t="s">
        <v>30</v>
      </c>
      <c r="L9" s="337">
        <v>70</v>
      </c>
      <c r="M9" s="29">
        <v>12000</v>
      </c>
      <c r="N9" s="29">
        <f t="shared" si="1"/>
        <v>840000</v>
      </c>
      <c r="O9" s="335">
        <v>936510000</v>
      </c>
    </row>
    <row r="10" spans="1:24" ht="15" x14ac:dyDescent="0.2">
      <c r="E10" s="436">
        <v>23121007160850</v>
      </c>
      <c r="F10" s="435">
        <v>112292</v>
      </c>
      <c r="G10" s="434">
        <v>44978</v>
      </c>
      <c r="H10" s="433" t="s">
        <v>815</v>
      </c>
      <c r="I10" s="433">
        <v>303212840</v>
      </c>
      <c r="J10" s="335" t="s">
        <v>785</v>
      </c>
      <c r="K10" s="337" t="s">
        <v>405</v>
      </c>
      <c r="L10" s="337">
        <v>100</v>
      </c>
      <c r="M10" s="29">
        <v>3800</v>
      </c>
      <c r="N10" s="29">
        <f t="shared" ref="N10:N25" si="2">+M10*L10</f>
        <v>380000</v>
      </c>
      <c r="O10" s="433">
        <v>936510000</v>
      </c>
    </row>
    <row r="11" spans="1:24" ht="15" x14ac:dyDescent="0.2">
      <c r="E11" s="436"/>
      <c r="F11" s="435"/>
      <c r="G11" s="434"/>
      <c r="H11" s="433"/>
      <c r="I11" s="433"/>
      <c r="J11" s="335" t="s">
        <v>443</v>
      </c>
      <c r="K11" s="337" t="s">
        <v>405</v>
      </c>
      <c r="L11" s="337">
        <v>50</v>
      </c>
      <c r="M11" s="29">
        <v>11400</v>
      </c>
      <c r="N11" s="29">
        <f t="shared" si="2"/>
        <v>570000</v>
      </c>
      <c r="O11" s="433"/>
    </row>
    <row r="12" spans="1:24" ht="15" x14ac:dyDescent="0.2">
      <c r="E12" s="436"/>
      <c r="F12" s="435"/>
      <c r="G12" s="434"/>
      <c r="H12" s="433"/>
      <c r="I12" s="433"/>
      <c r="J12" s="335" t="s">
        <v>784</v>
      </c>
      <c r="K12" s="337" t="s">
        <v>10</v>
      </c>
      <c r="L12" s="337">
        <v>70</v>
      </c>
      <c r="M12" s="29">
        <v>15200</v>
      </c>
      <c r="N12" s="29">
        <f t="shared" si="2"/>
        <v>1064000</v>
      </c>
      <c r="O12" s="433"/>
    </row>
    <row r="13" spans="1:24" ht="15" x14ac:dyDescent="0.2">
      <c r="E13" s="338">
        <v>23121007160855</v>
      </c>
      <c r="F13" s="337">
        <v>112298</v>
      </c>
      <c r="G13" s="336">
        <v>44978</v>
      </c>
      <c r="H13" s="335" t="s">
        <v>814</v>
      </c>
      <c r="I13" s="335">
        <v>310059466</v>
      </c>
      <c r="J13" s="335" t="s">
        <v>520</v>
      </c>
      <c r="K13" s="337" t="s">
        <v>10</v>
      </c>
      <c r="L13" s="337">
        <v>50</v>
      </c>
      <c r="M13" s="29">
        <v>8000</v>
      </c>
      <c r="N13" s="29">
        <f t="shared" si="2"/>
        <v>400000</v>
      </c>
      <c r="O13" s="335">
        <v>931636600</v>
      </c>
    </row>
    <row r="14" spans="1:24" ht="15" x14ac:dyDescent="0.2">
      <c r="E14" s="436">
        <v>23121007160863</v>
      </c>
      <c r="F14" s="435">
        <v>112307</v>
      </c>
      <c r="G14" s="434">
        <v>44978</v>
      </c>
      <c r="H14" s="433" t="s">
        <v>817</v>
      </c>
      <c r="I14" s="433">
        <v>305571473</v>
      </c>
      <c r="J14" s="335" t="s">
        <v>674</v>
      </c>
      <c r="K14" s="337" t="s">
        <v>405</v>
      </c>
      <c r="L14" s="337">
        <v>100</v>
      </c>
      <c r="M14" s="29">
        <v>7200</v>
      </c>
      <c r="N14" s="29">
        <f t="shared" si="2"/>
        <v>720000</v>
      </c>
      <c r="O14" s="433">
        <v>913410888</v>
      </c>
    </row>
    <row r="15" spans="1:24" ht="15" x14ac:dyDescent="0.2">
      <c r="E15" s="436"/>
      <c r="F15" s="435"/>
      <c r="G15" s="434"/>
      <c r="H15" s="433"/>
      <c r="I15" s="433"/>
      <c r="J15" s="335" t="s">
        <v>446</v>
      </c>
      <c r="K15" s="337" t="s">
        <v>405</v>
      </c>
      <c r="L15" s="337">
        <v>200</v>
      </c>
      <c r="M15" s="29">
        <v>1080</v>
      </c>
      <c r="N15" s="29">
        <f t="shared" si="2"/>
        <v>216000</v>
      </c>
      <c r="O15" s="433"/>
    </row>
    <row r="16" spans="1:24" ht="15" x14ac:dyDescent="0.2">
      <c r="E16" s="436"/>
      <c r="F16" s="435"/>
      <c r="G16" s="434"/>
      <c r="H16" s="433"/>
      <c r="I16" s="433"/>
      <c r="J16" s="335" t="s">
        <v>674</v>
      </c>
      <c r="K16" s="337" t="s">
        <v>405</v>
      </c>
      <c r="L16" s="337">
        <v>200</v>
      </c>
      <c r="M16" s="29">
        <v>14400</v>
      </c>
      <c r="N16" s="29">
        <f t="shared" si="2"/>
        <v>2880000</v>
      </c>
      <c r="O16" s="433"/>
    </row>
    <row r="17" spans="5:15" ht="15" x14ac:dyDescent="0.2">
      <c r="E17" s="436">
        <v>23121007160859</v>
      </c>
      <c r="F17" s="435">
        <v>112309</v>
      </c>
      <c r="G17" s="434">
        <v>44978</v>
      </c>
      <c r="H17" s="433" t="s">
        <v>814</v>
      </c>
      <c r="I17" s="433">
        <v>310059466</v>
      </c>
      <c r="J17" s="335" t="s">
        <v>818</v>
      </c>
      <c r="K17" s="337" t="s">
        <v>10</v>
      </c>
      <c r="L17" s="337">
        <v>20</v>
      </c>
      <c r="M17" s="29">
        <v>5180</v>
      </c>
      <c r="N17" s="29">
        <f t="shared" si="2"/>
        <v>103600</v>
      </c>
      <c r="O17" s="433">
        <v>931636600</v>
      </c>
    </row>
    <row r="18" spans="5:15" ht="15" x14ac:dyDescent="0.2">
      <c r="E18" s="436"/>
      <c r="F18" s="435"/>
      <c r="G18" s="434"/>
      <c r="H18" s="433"/>
      <c r="I18" s="433"/>
      <c r="J18" s="335" t="s">
        <v>673</v>
      </c>
      <c r="K18" s="337" t="s">
        <v>405</v>
      </c>
      <c r="L18" s="337">
        <v>100</v>
      </c>
      <c r="M18" s="29">
        <v>11100</v>
      </c>
      <c r="N18" s="29">
        <f t="shared" si="2"/>
        <v>1110000</v>
      </c>
      <c r="O18" s="433"/>
    </row>
    <row r="19" spans="5:15" ht="15" x14ac:dyDescent="0.2">
      <c r="E19" s="338">
        <v>23121007160894</v>
      </c>
      <c r="F19" s="337">
        <v>112311</v>
      </c>
      <c r="G19" s="336">
        <v>44978</v>
      </c>
      <c r="H19" s="335" t="s">
        <v>819</v>
      </c>
      <c r="I19" s="335">
        <v>309919644</v>
      </c>
      <c r="J19" s="335" t="s">
        <v>766</v>
      </c>
      <c r="K19" s="337" t="s">
        <v>30</v>
      </c>
      <c r="L19" s="337">
        <v>200</v>
      </c>
      <c r="M19" s="29">
        <v>48000</v>
      </c>
      <c r="N19" s="29">
        <f t="shared" si="2"/>
        <v>9600000</v>
      </c>
      <c r="O19" s="335">
        <v>995355252</v>
      </c>
    </row>
    <row r="20" spans="5:15" ht="15" x14ac:dyDescent="0.2">
      <c r="E20" s="338">
        <v>23121007160861</v>
      </c>
      <c r="F20" s="337">
        <v>112325</v>
      </c>
      <c r="G20" s="336">
        <v>44978</v>
      </c>
      <c r="H20" s="335" t="s">
        <v>820</v>
      </c>
      <c r="I20" s="335">
        <v>982749969</v>
      </c>
      <c r="J20" s="335" t="s">
        <v>676</v>
      </c>
      <c r="K20" s="337" t="s">
        <v>405</v>
      </c>
      <c r="L20" s="337">
        <v>1500</v>
      </c>
      <c r="M20" s="29">
        <v>420</v>
      </c>
      <c r="N20" s="29">
        <f t="shared" si="2"/>
        <v>630000</v>
      </c>
      <c r="O20" s="335">
        <v>982749969</v>
      </c>
    </row>
    <row r="21" spans="5:15" ht="15" x14ac:dyDescent="0.2">
      <c r="E21" s="436">
        <v>23121007160854</v>
      </c>
      <c r="F21" s="435">
        <v>112343</v>
      </c>
      <c r="G21" s="434">
        <v>44978</v>
      </c>
      <c r="H21" s="433" t="s">
        <v>445</v>
      </c>
      <c r="I21" s="433">
        <v>307048170</v>
      </c>
      <c r="J21" s="335" t="s">
        <v>774</v>
      </c>
      <c r="K21" s="337" t="s">
        <v>405</v>
      </c>
      <c r="L21" s="337">
        <v>500</v>
      </c>
      <c r="M21" s="29">
        <v>840</v>
      </c>
      <c r="N21" s="29">
        <f t="shared" si="2"/>
        <v>420000</v>
      </c>
      <c r="O21" s="433">
        <v>915252372</v>
      </c>
    </row>
    <row r="22" spans="5:15" ht="15" x14ac:dyDescent="0.2">
      <c r="E22" s="436"/>
      <c r="F22" s="435"/>
      <c r="G22" s="434"/>
      <c r="H22" s="433"/>
      <c r="I22" s="433"/>
      <c r="J22" s="335" t="s">
        <v>775</v>
      </c>
      <c r="K22" s="337" t="s">
        <v>405</v>
      </c>
      <c r="L22" s="337">
        <v>100</v>
      </c>
      <c r="M22" s="29">
        <v>560</v>
      </c>
      <c r="N22" s="29">
        <f t="shared" si="2"/>
        <v>56000</v>
      </c>
      <c r="O22" s="433"/>
    </row>
    <row r="23" spans="5:15" ht="15" x14ac:dyDescent="0.2">
      <c r="E23" s="436"/>
      <c r="F23" s="435"/>
      <c r="G23" s="434"/>
      <c r="H23" s="433"/>
      <c r="I23" s="433"/>
      <c r="J23" s="335" t="s">
        <v>675</v>
      </c>
      <c r="K23" s="337" t="s">
        <v>405</v>
      </c>
      <c r="L23" s="337">
        <v>100</v>
      </c>
      <c r="M23" s="29">
        <v>3360</v>
      </c>
      <c r="N23" s="29">
        <f t="shared" si="2"/>
        <v>336000</v>
      </c>
      <c r="O23" s="433"/>
    </row>
    <row r="24" spans="5:15" ht="15" x14ac:dyDescent="0.2">
      <c r="E24" s="342">
        <v>23121007160973</v>
      </c>
      <c r="F24" s="341">
        <v>112813</v>
      </c>
      <c r="G24" s="340">
        <v>44979</v>
      </c>
      <c r="H24" s="339" t="s">
        <v>763</v>
      </c>
      <c r="I24" s="339">
        <v>302467184</v>
      </c>
      <c r="J24" s="339" t="s">
        <v>766</v>
      </c>
      <c r="K24" s="341" t="s">
        <v>30</v>
      </c>
      <c r="L24" s="341">
        <v>70</v>
      </c>
      <c r="M24" s="29">
        <v>51600</v>
      </c>
      <c r="N24" s="29">
        <f t="shared" si="2"/>
        <v>3612000</v>
      </c>
      <c r="O24" s="339">
        <v>997093546</v>
      </c>
    </row>
    <row r="25" spans="5:15" ht="15" x14ac:dyDescent="0.2">
      <c r="E25" s="342">
        <v>23121007160992</v>
      </c>
      <c r="F25" s="341">
        <v>112835</v>
      </c>
      <c r="G25" s="340">
        <v>44979</v>
      </c>
      <c r="H25" s="339" t="s">
        <v>779</v>
      </c>
      <c r="I25" s="339">
        <v>200861450</v>
      </c>
      <c r="J25" s="339" t="s">
        <v>766</v>
      </c>
      <c r="K25" s="341" t="s">
        <v>30</v>
      </c>
      <c r="L25" s="341">
        <v>70</v>
      </c>
      <c r="M25" s="29">
        <v>49200</v>
      </c>
      <c r="N25" s="29">
        <f t="shared" si="2"/>
        <v>3444000</v>
      </c>
      <c r="O25" s="339">
        <v>903404050</v>
      </c>
    </row>
    <row r="26" spans="5:15" ht="15" x14ac:dyDescent="0.2">
      <c r="E26" s="342">
        <v>23121007160979</v>
      </c>
      <c r="F26" s="341">
        <v>112852</v>
      </c>
      <c r="G26" s="340">
        <v>44979</v>
      </c>
      <c r="H26" s="339" t="s">
        <v>821</v>
      </c>
      <c r="I26" s="339">
        <v>305814858</v>
      </c>
      <c r="J26" s="339" t="s">
        <v>766</v>
      </c>
      <c r="K26" s="341" t="s">
        <v>30</v>
      </c>
      <c r="L26" s="341">
        <v>50</v>
      </c>
      <c r="M26" s="29">
        <v>49200</v>
      </c>
      <c r="N26" s="29">
        <f t="shared" ref="N26:N34" si="3">+M26*L26</f>
        <v>2460000</v>
      </c>
      <c r="O26" s="339">
        <v>972778445</v>
      </c>
    </row>
    <row r="27" spans="5:15" ht="15" x14ac:dyDescent="0.2">
      <c r="E27" s="342">
        <v>23121007160983</v>
      </c>
      <c r="F27" s="341">
        <v>112853</v>
      </c>
      <c r="G27" s="340">
        <v>44979</v>
      </c>
      <c r="H27" s="339" t="s">
        <v>822</v>
      </c>
      <c r="I27" s="339">
        <v>305208376</v>
      </c>
      <c r="J27" s="339" t="s">
        <v>766</v>
      </c>
      <c r="K27" s="341" t="s">
        <v>30</v>
      </c>
      <c r="L27" s="341">
        <v>70</v>
      </c>
      <c r="M27" s="29">
        <v>50400</v>
      </c>
      <c r="N27" s="29">
        <f t="shared" si="3"/>
        <v>3528000</v>
      </c>
      <c r="O27" s="339">
        <v>999288096</v>
      </c>
    </row>
    <row r="28" spans="5:15" ht="15" x14ac:dyDescent="0.2">
      <c r="E28" s="342">
        <v>23121007160975</v>
      </c>
      <c r="F28" s="341">
        <v>112854</v>
      </c>
      <c r="G28" s="340">
        <v>44979</v>
      </c>
      <c r="H28" s="339" t="s">
        <v>823</v>
      </c>
      <c r="I28" s="339">
        <v>306004718</v>
      </c>
      <c r="J28" s="339" t="s">
        <v>766</v>
      </c>
      <c r="K28" s="341" t="s">
        <v>30</v>
      </c>
      <c r="L28" s="341">
        <v>50</v>
      </c>
      <c r="M28" s="29">
        <v>50400</v>
      </c>
      <c r="N28" s="29">
        <f t="shared" si="3"/>
        <v>2520000</v>
      </c>
      <c r="O28" s="339">
        <v>937914008</v>
      </c>
    </row>
    <row r="29" spans="5:15" ht="15" x14ac:dyDescent="0.2">
      <c r="E29" s="342">
        <v>23121007160977</v>
      </c>
      <c r="F29" s="341">
        <v>112857</v>
      </c>
      <c r="G29" s="340">
        <v>44979</v>
      </c>
      <c r="H29" s="339" t="s">
        <v>773</v>
      </c>
      <c r="I29" s="339">
        <v>306988356</v>
      </c>
      <c r="J29" s="339" t="s">
        <v>766</v>
      </c>
      <c r="K29" s="341" t="s">
        <v>30</v>
      </c>
      <c r="L29" s="341">
        <v>45</v>
      </c>
      <c r="M29" s="29">
        <v>50400</v>
      </c>
      <c r="N29" s="29">
        <f t="shared" si="3"/>
        <v>2268000</v>
      </c>
      <c r="O29" s="339">
        <v>991061617</v>
      </c>
    </row>
    <row r="30" spans="5:15" ht="15" x14ac:dyDescent="0.2">
      <c r="E30" s="342">
        <v>23121007160994</v>
      </c>
      <c r="F30" s="341">
        <v>112861</v>
      </c>
      <c r="G30" s="340">
        <v>44979</v>
      </c>
      <c r="H30" s="339" t="s">
        <v>824</v>
      </c>
      <c r="I30" s="339">
        <v>310055495</v>
      </c>
      <c r="J30" s="339" t="s">
        <v>766</v>
      </c>
      <c r="K30" s="341" t="s">
        <v>30</v>
      </c>
      <c r="L30" s="341">
        <v>60</v>
      </c>
      <c r="M30" s="29">
        <v>48000</v>
      </c>
      <c r="N30" s="29">
        <f t="shared" si="3"/>
        <v>2880000</v>
      </c>
      <c r="O30" s="339">
        <v>978978228</v>
      </c>
    </row>
    <row r="31" spans="5:15" ht="15" x14ac:dyDescent="0.2">
      <c r="E31" s="342">
        <v>23121007160993</v>
      </c>
      <c r="F31" s="341">
        <v>112865</v>
      </c>
      <c r="G31" s="340">
        <v>44979</v>
      </c>
      <c r="H31" s="339" t="s">
        <v>795</v>
      </c>
      <c r="I31" s="339">
        <v>303055063</v>
      </c>
      <c r="J31" s="339" t="s">
        <v>766</v>
      </c>
      <c r="K31" s="341" t="s">
        <v>30</v>
      </c>
      <c r="L31" s="341">
        <v>50</v>
      </c>
      <c r="M31" s="29">
        <v>51600</v>
      </c>
      <c r="N31" s="29">
        <f t="shared" si="3"/>
        <v>2580000</v>
      </c>
      <c r="O31" s="339">
        <v>903586003</v>
      </c>
    </row>
    <row r="32" spans="5:15" ht="15" x14ac:dyDescent="0.2">
      <c r="E32" s="342">
        <v>23121007160974</v>
      </c>
      <c r="F32" s="341">
        <v>112869</v>
      </c>
      <c r="G32" s="340">
        <v>44979</v>
      </c>
      <c r="H32" s="339" t="s">
        <v>825</v>
      </c>
      <c r="I32" s="339">
        <v>305792927</v>
      </c>
      <c r="J32" s="339" t="s">
        <v>766</v>
      </c>
      <c r="K32" s="341" t="s">
        <v>30</v>
      </c>
      <c r="L32" s="341">
        <v>50</v>
      </c>
      <c r="M32" s="29">
        <v>50400</v>
      </c>
      <c r="N32" s="29">
        <f t="shared" si="3"/>
        <v>2520000</v>
      </c>
      <c r="O32" s="339">
        <v>939201838</v>
      </c>
    </row>
    <row r="33" spans="5:15" ht="15" x14ac:dyDescent="0.2">
      <c r="E33" s="342">
        <v>23121007160987</v>
      </c>
      <c r="F33" s="341">
        <v>112871</v>
      </c>
      <c r="G33" s="340">
        <v>44979</v>
      </c>
      <c r="H33" s="339" t="s">
        <v>826</v>
      </c>
      <c r="I33" s="339">
        <v>308002774</v>
      </c>
      <c r="J33" s="339" t="s">
        <v>766</v>
      </c>
      <c r="K33" s="341" t="s">
        <v>30</v>
      </c>
      <c r="L33" s="341">
        <v>50</v>
      </c>
      <c r="M33" s="29">
        <v>49200</v>
      </c>
      <c r="N33" s="29">
        <f t="shared" si="3"/>
        <v>2460000</v>
      </c>
      <c r="O33" s="339">
        <v>939374417</v>
      </c>
    </row>
    <row r="34" spans="5:15" ht="15" x14ac:dyDescent="0.2">
      <c r="E34" s="342">
        <v>23121007160990</v>
      </c>
      <c r="F34" s="341">
        <v>112873</v>
      </c>
      <c r="G34" s="340">
        <v>44979</v>
      </c>
      <c r="H34" s="339" t="s">
        <v>795</v>
      </c>
      <c r="I34" s="339">
        <v>303055063</v>
      </c>
      <c r="J34" s="339" t="s">
        <v>766</v>
      </c>
      <c r="K34" s="341" t="s">
        <v>30</v>
      </c>
      <c r="L34" s="341">
        <v>20</v>
      </c>
      <c r="M34" s="29">
        <v>54000</v>
      </c>
      <c r="N34" s="29">
        <f t="shared" si="3"/>
        <v>1080000</v>
      </c>
      <c r="O34" s="339">
        <v>903586003</v>
      </c>
    </row>
    <row r="35" spans="5:15" ht="15" x14ac:dyDescent="0.2">
      <c r="E35" s="342">
        <v>23121007160982</v>
      </c>
      <c r="F35" s="341">
        <v>112874</v>
      </c>
      <c r="G35" s="340">
        <v>44979</v>
      </c>
      <c r="H35" s="339" t="s">
        <v>822</v>
      </c>
      <c r="I35" s="339">
        <v>305208376</v>
      </c>
      <c r="J35" s="339" t="s">
        <v>766</v>
      </c>
      <c r="K35" s="341" t="s">
        <v>30</v>
      </c>
      <c r="L35" s="341">
        <v>50</v>
      </c>
      <c r="M35" s="29">
        <v>51600</v>
      </c>
      <c r="N35" s="29">
        <f t="shared" ref="N35:N41" si="4">+M35*L35</f>
        <v>2580000</v>
      </c>
      <c r="O35" s="339">
        <v>999288096</v>
      </c>
    </row>
    <row r="36" spans="5:15" ht="15" x14ac:dyDescent="0.2">
      <c r="E36" s="342">
        <v>23121007160989</v>
      </c>
      <c r="F36" s="341">
        <v>112885</v>
      </c>
      <c r="G36" s="340">
        <v>44979</v>
      </c>
      <c r="H36" s="339" t="s">
        <v>795</v>
      </c>
      <c r="I36" s="339">
        <v>303055063</v>
      </c>
      <c r="J36" s="339" t="s">
        <v>766</v>
      </c>
      <c r="K36" s="341" t="s">
        <v>30</v>
      </c>
      <c r="L36" s="341">
        <v>8</v>
      </c>
      <c r="M36" s="29">
        <v>55200</v>
      </c>
      <c r="N36" s="29">
        <f t="shared" si="4"/>
        <v>441600</v>
      </c>
      <c r="O36" s="339">
        <v>903586003</v>
      </c>
    </row>
    <row r="37" spans="5:15" ht="15" x14ac:dyDescent="0.2">
      <c r="E37" s="348">
        <v>23121007165985</v>
      </c>
      <c r="F37" s="347">
        <v>119951</v>
      </c>
      <c r="G37" s="346">
        <v>44998</v>
      </c>
      <c r="H37" s="345" t="s">
        <v>827</v>
      </c>
      <c r="I37" s="345">
        <v>309793503</v>
      </c>
      <c r="J37" s="345" t="s">
        <v>828</v>
      </c>
      <c r="K37" s="347" t="s">
        <v>405</v>
      </c>
      <c r="L37" s="347">
        <v>10</v>
      </c>
      <c r="M37" s="29">
        <v>13800</v>
      </c>
      <c r="N37" s="29">
        <f t="shared" si="4"/>
        <v>138000</v>
      </c>
      <c r="O37" s="345">
        <v>945503030</v>
      </c>
    </row>
    <row r="38" spans="5:15" ht="15" x14ac:dyDescent="0.2">
      <c r="E38" s="358">
        <v>23121007166002</v>
      </c>
      <c r="F38" s="357">
        <v>119623</v>
      </c>
      <c r="G38" s="356">
        <v>44998</v>
      </c>
      <c r="H38" s="355" t="s">
        <v>829</v>
      </c>
      <c r="I38" s="355">
        <v>309745126</v>
      </c>
      <c r="J38" s="355" t="s">
        <v>830</v>
      </c>
      <c r="K38" s="357" t="s">
        <v>701</v>
      </c>
      <c r="L38" s="357">
        <v>0.2</v>
      </c>
      <c r="M38" s="29">
        <v>2400000</v>
      </c>
      <c r="N38" s="29">
        <f t="shared" si="4"/>
        <v>480000</v>
      </c>
      <c r="O38" s="355">
        <v>973220026</v>
      </c>
    </row>
    <row r="39" spans="5:15" ht="15" x14ac:dyDescent="0.2">
      <c r="E39" s="436">
        <v>23121007168353</v>
      </c>
      <c r="F39" s="435">
        <v>121334</v>
      </c>
      <c r="G39" s="434">
        <v>45010</v>
      </c>
      <c r="H39" s="433" t="s">
        <v>837</v>
      </c>
      <c r="I39" s="433">
        <v>491186075</v>
      </c>
      <c r="J39" s="355" t="s">
        <v>447</v>
      </c>
      <c r="K39" s="357" t="s">
        <v>405</v>
      </c>
      <c r="L39" s="357">
        <v>40</v>
      </c>
      <c r="M39" s="29">
        <v>11200</v>
      </c>
      <c r="N39" s="29">
        <f t="shared" si="4"/>
        <v>448000</v>
      </c>
      <c r="O39" s="433">
        <v>909727055</v>
      </c>
    </row>
    <row r="40" spans="5:15" ht="15" x14ac:dyDescent="0.2">
      <c r="E40" s="436"/>
      <c r="F40" s="435"/>
      <c r="G40" s="434"/>
      <c r="H40" s="433"/>
      <c r="I40" s="433"/>
      <c r="J40" s="364" t="s">
        <v>447</v>
      </c>
      <c r="K40" s="357" t="s">
        <v>405</v>
      </c>
      <c r="L40" s="357">
        <v>31</v>
      </c>
      <c r="M40" s="29">
        <v>11200</v>
      </c>
      <c r="N40" s="29">
        <f t="shared" si="4"/>
        <v>347200</v>
      </c>
      <c r="O40" s="433"/>
    </row>
    <row r="41" spans="5:15" ht="15" x14ac:dyDescent="0.2">
      <c r="E41" s="358">
        <v>23121007168378</v>
      </c>
      <c r="F41" s="357">
        <v>121343</v>
      </c>
      <c r="G41" s="356">
        <v>45010</v>
      </c>
      <c r="H41" s="355" t="s">
        <v>838</v>
      </c>
      <c r="I41" s="355">
        <v>308553041</v>
      </c>
      <c r="J41" s="355" t="s">
        <v>766</v>
      </c>
      <c r="K41" s="357" t="s">
        <v>30</v>
      </c>
      <c r="L41" s="357">
        <v>70</v>
      </c>
      <c r="M41" s="29">
        <v>46800</v>
      </c>
      <c r="N41" s="29">
        <f t="shared" si="4"/>
        <v>3276000</v>
      </c>
      <c r="O41" s="355">
        <v>948007676</v>
      </c>
    </row>
    <row r="42" spans="5:15" ht="15" x14ac:dyDescent="0.2">
      <c r="E42" s="358">
        <v>23121007168380</v>
      </c>
      <c r="F42" s="357">
        <v>121353</v>
      </c>
      <c r="G42" s="356">
        <v>45010</v>
      </c>
      <c r="H42" s="355" t="s">
        <v>838</v>
      </c>
      <c r="I42" s="355">
        <v>308553041</v>
      </c>
      <c r="J42" s="355" t="s">
        <v>766</v>
      </c>
      <c r="K42" s="357" t="s">
        <v>30</v>
      </c>
      <c r="L42" s="357">
        <v>50</v>
      </c>
      <c r="M42" s="29">
        <v>46800</v>
      </c>
      <c r="N42" s="29">
        <f t="shared" ref="N42" si="5">+M42*L42</f>
        <v>2340000</v>
      </c>
      <c r="O42" s="355">
        <v>948007676</v>
      </c>
    </row>
    <row r="43" spans="5:15" ht="15" x14ac:dyDescent="0.2">
      <c r="E43" s="436">
        <v>23121007168355</v>
      </c>
      <c r="F43" s="435">
        <v>121355</v>
      </c>
      <c r="G43" s="434">
        <v>45010</v>
      </c>
      <c r="H43" s="433" t="s">
        <v>838</v>
      </c>
      <c r="I43" s="433">
        <v>308553041</v>
      </c>
      <c r="J43" s="355" t="s">
        <v>789</v>
      </c>
      <c r="K43" s="357" t="s">
        <v>405</v>
      </c>
      <c r="L43" s="357">
        <v>7</v>
      </c>
      <c r="M43" s="29">
        <v>78000</v>
      </c>
      <c r="N43" s="29">
        <f t="shared" ref="N43:N55" si="6">+M43*L43</f>
        <v>546000</v>
      </c>
      <c r="O43" s="433">
        <v>948007676</v>
      </c>
    </row>
    <row r="44" spans="5:15" ht="15" x14ac:dyDescent="0.2">
      <c r="E44" s="436"/>
      <c r="F44" s="435"/>
      <c r="G44" s="434"/>
      <c r="H44" s="433"/>
      <c r="I44" s="433"/>
      <c r="J44" s="355" t="s">
        <v>789</v>
      </c>
      <c r="K44" s="357" t="s">
        <v>405</v>
      </c>
      <c r="L44" s="357">
        <v>4</v>
      </c>
      <c r="M44" s="29">
        <v>60000</v>
      </c>
      <c r="N44" s="29">
        <f t="shared" si="6"/>
        <v>240000</v>
      </c>
      <c r="O44" s="433"/>
    </row>
    <row r="45" spans="5:15" ht="15" x14ac:dyDescent="0.2">
      <c r="E45" s="368">
        <v>23121007170111</v>
      </c>
      <c r="F45" s="367">
        <v>122102</v>
      </c>
      <c r="G45" s="366">
        <v>45015</v>
      </c>
      <c r="H45" s="365" t="s">
        <v>842</v>
      </c>
      <c r="I45" s="365">
        <v>602422968</v>
      </c>
      <c r="J45" s="365" t="s">
        <v>816</v>
      </c>
      <c r="K45" s="367" t="s">
        <v>30</v>
      </c>
      <c r="L45" s="367">
        <v>70</v>
      </c>
      <c r="M45" s="29">
        <v>12000</v>
      </c>
      <c r="N45" s="29">
        <f t="shared" si="6"/>
        <v>840000</v>
      </c>
      <c r="O45" s="365">
        <v>905306030</v>
      </c>
    </row>
    <row r="46" spans="5:15" ht="15" x14ac:dyDescent="0.2">
      <c r="E46" s="436">
        <v>23121007170108</v>
      </c>
      <c r="F46" s="435">
        <v>122136</v>
      </c>
      <c r="G46" s="434">
        <v>45015</v>
      </c>
      <c r="H46" s="433" t="s">
        <v>843</v>
      </c>
      <c r="I46" s="433">
        <v>308549734</v>
      </c>
      <c r="J46" s="365" t="s">
        <v>785</v>
      </c>
      <c r="K46" s="367" t="s">
        <v>405</v>
      </c>
      <c r="L46" s="367">
        <v>100</v>
      </c>
      <c r="M46" s="29">
        <v>2800</v>
      </c>
      <c r="N46" s="29">
        <f t="shared" si="6"/>
        <v>280000</v>
      </c>
      <c r="O46" s="433">
        <v>994486513</v>
      </c>
    </row>
    <row r="47" spans="5:15" ht="15" x14ac:dyDescent="0.2">
      <c r="E47" s="436"/>
      <c r="F47" s="435"/>
      <c r="G47" s="434"/>
      <c r="H47" s="433"/>
      <c r="I47" s="433"/>
      <c r="J47" s="365" t="s">
        <v>443</v>
      </c>
      <c r="K47" s="367" t="s">
        <v>405</v>
      </c>
      <c r="L47" s="367">
        <v>50</v>
      </c>
      <c r="M47" s="29">
        <v>8400</v>
      </c>
      <c r="N47" s="29">
        <f t="shared" si="6"/>
        <v>420000</v>
      </c>
      <c r="O47" s="433"/>
    </row>
    <row r="48" spans="5:15" ht="15" x14ac:dyDescent="0.2">
      <c r="E48" s="436"/>
      <c r="F48" s="435"/>
      <c r="G48" s="434"/>
      <c r="H48" s="433"/>
      <c r="I48" s="433"/>
      <c r="J48" s="365" t="s">
        <v>784</v>
      </c>
      <c r="K48" s="367" t="s">
        <v>405</v>
      </c>
      <c r="L48" s="367">
        <v>70</v>
      </c>
      <c r="M48" s="29">
        <v>11200</v>
      </c>
      <c r="N48" s="29">
        <f t="shared" si="6"/>
        <v>784000</v>
      </c>
      <c r="O48" s="433"/>
    </row>
    <row r="49" spans="5:15" ht="15" x14ac:dyDescent="0.2">
      <c r="E49" s="436">
        <v>23121007171429</v>
      </c>
      <c r="F49" s="435">
        <v>122983</v>
      </c>
      <c r="G49" s="434">
        <v>45021</v>
      </c>
      <c r="H49" s="433" t="s">
        <v>845</v>
      </c>
      <c r="I49" s="433">
        <v>310125352</v>
      </c>
      <c r="J49" s="373" t="s">
        <v>783</v>
      </c>
      <c r="K49" s="374" t="s">
        <v>0</v>
      </c>
      <c r="L49" s="374">
        <v>500</v>
      </c>
      <c r="M49" s="29">
        <v>3200</v>
      </c>
      <c r="N49" s="29">
        <f t="shared" si="6"/>
        <v>1600000</v>
      </c>
      <c r="O49" s="433">
        <v>997119881</v>
      </c>
    </row>
    <row r="50" spans="5:15" ht="15" x14ac:dyDescent="0.2">
      <c r="E50" s="436"/>
      <c r="F50" s="435"/>
      <c r="G50" s="434"/>
      <c r="H50" s="433"/>
      <c r="I50" s="433"/>
      <c r="J50" s="373" t="s">
        <v>376</v>
      </c>
      <c r="K50" s="374" t="s">
        <v>0</v>
      </c>
      <c r="L50" s="374">
        <v>300</v>
      </c>
      <c r="M50" s="29">
        <v>9600</v>
      </c>
      <c r="N50" s="29">
        <f t="shared" si="6"/>
        <v>2880000</v>
      </c>
      <c r="O50" s="433"/>
    </row>
    <row r="51" spans="5:15" ht="15" x14ac:dyDescent="0.2">
      <c r="E51" s="436"/>
      <c r="F51" s="435"/>
      <c r="G51" s="434"/>
      <c r="H51" s="433"/>
      <c r="I51" s="433"/>
      <c r="J51" s="373" t="s">
        <v>645</v>
      </c>
      <c r="K51" s="374" t="s">
        <v>0</v>
      </c>
      <c r="L51" s="374">
        <v>2500</v>
      </c>
      <c r="M51" s="29">
        <v>3200</v>
      </c>
      <c r="N51" s="29">
        <f t="shared" si="6"/>
        <v>8000000</v>
      </c>
      <c r="O51" s="433"/>
    </row>
    <row r="52" spans="5:15" ht="15" x14ac:dyDescent="0.2">
      <c r="E52" s="436"/>
      <c r="F52" s="435"/>
      <c r="G52" s="434"/>
      <c r="H52" s="433"/>
      <c r="I52" s="433"/>
      <c r="J52" s="373" t="s">
        <v>765</v>
      </c>
      <c r="K52" s="374" t="s">
        <v>0</v>
      </c>
      <c r="L52" s="374">
        <v>3000</v>
      </c>
      <c r="M52" s="29">
        <v>4000</v>
      </c>
      <c r="N52" s="29">
        <f t="shared" si="6"/>
        <v>12000000</v>
      </c>
      <c r="O52" s="433"/>
    </row>
    <row r="53" spans="5:15" ht="15" x14ac:dyDescent="0.2">
      <c r="E53" s="437">
        <v>23121007172294</v>
      </c>
      <c r="F53" s="440">
        <v>123464</v>
      </c>
      <c r="G53" s="443">
        <v>45026</v>
      </c>
      <c r="H53" s="446" t="s">
        <v>846</v>
      </c>
      <c r="I53" s="446">
        <v>310294223</v>
      </c>
      <c r="J53" s="375" t="s">
        <v>789</v>
      </c>
      <c r="K53" s="377" t="s">
        <v>405</v>
      </c>
      <c r="L53" s="377">
        <v>4</v>
      </c>
      <c r="M53" s="29">
        <v>58000</v>
      </c>
      <c r="N53" s="29">
        <f t="shared" si="6"/>
        <v>232000</v>
      </c>
      <c r="O53" s="446">
        <v>946551055</v>
      </c>
    </row>
    <row r="54" spans="5:15" ht="15" x14ac:dyDescent="0.2">
      <c r="E54" s="439"/>
      <c r="F54" s="442"/>
      <c r="G54" s="445"/>
      <c r="H54" s="448"/>
      <c r="I54" s="448"/>
      <c r="J54" s="375" t="s">
        <v>789</v>
      </c>
      <c r="K54" s="377" t="s">
        <v>405</v>
      </c>
      <c r="L54" s="377">
        <v>7</v>
      </c>
      <c r="M54" s="29">
        <v>75400</v>
      </c>
      <c r="N54" s="29">
        <f t="shared" si="6"/>
        <v>527800</v>
      </c>
      <c r="O54" s="448"/>
    </row>
    <row r="55" spans="5:15" ht="15" x14ac:dyDescent="0.2">
      <c r="E55" s="378">
        <v>23121007172297</v>
      </c>
      <c r="F55" s="377">
        <v>123484</v>
      </c>
      <c r="G55" s="376">
        <v>45026</v>
      </c>
      <c r="H55" s="375" t="s">
        <v>847</v>
      </c>
      <c r="I55" s="375">
        <v>302285214</v>
      </c>
      <c r="J55" s="375" t="s">
        <v>766</v>
      </c>
      <c r="K55" s="377" t="s">
        <v>30</v>
      </c>
      <c r="L55" s="377">
        <v>50</v>
      </c>
      <c r="M55" s="29">
        <v>48000</v>
      </c>
      <c r="N55" s="29">
        <f t="shared" si="6"/>
        <v>2400000</v>
      </c>
      <c r="O55" s="375">
        <v>782230100</v>
      </c>
    </row>
    <row r="56" spans="5:15" ht="15" x14ac:dyDescent="0.2">
      <c r="E56" s="378">
        <v>23121007172295</v>
      </c>
      <c r="F56" s="377">
        <v>123486</v>
      </c>
      <c r="G56" s="376">
        <v>45026</v>
      </c>
      <c r="H56" s="375" t="s">
        <v>848</v>
      </c>
      <c r="I56" s="378">
        <v>41804995110037</v>
      </c>
      <c r="J56" s="375" t="s">
        <v>766</v>
      </c>
      <c r="K56" s="377" t="s">
        <v>30</v>
      </c>
      <c r="L56" s="377">
        <v>70</v>
      </c>
      <c r="M56" s="29">
        <v>48000</v>
      </c>
      <c r="N56" s="29">
        <f t="shared" ref="N56:N64" si="7">+M56*L56</f>
        <v>3360000</v>
      </c>
      <c r="O56" s="375">
        <v>905470913</v>
      </c>
    </row>
    <row r="57" spans="5:15" ht="15" x14ac:dyDescent="0.2">
      <c r="E57" s="436">
        <v>23121007173673</v>
      </c>
      <c r="F57" s="435">
        <v>124487</v>
      </c>
      <c r="G57" s="434">
        <v>45029</v>
      </c>
      <c r="H57" s="433" t="s">
        <v>850</v>
      </c>
      <c r="I57" s="433">
        <v>309809796</v>
      </c>
      <c r="J57" s="381" t="s">
        <v>851</v>
      </c>
      <c r="K57" s="382" t="s">
        <v>405</v>
      </c>
      <c r="L57" s="382">
        <v>2</v>
      </c>
      <c r="M57" s="29">
        <v>189200</v>
      </c>
      <c r="N57" s="29">
        <f t="shared" si="7"/>
        <v>378400</v>
      </c>
      <c r="O57" s="433">
        <v>945074240</v>
      </c>
    </row>
    <row r="58" spans="5:15" ht="15" x14ac:dyDescent="0.2">
      <c r="E58" s="436"/>
      <c r="F58" s="435"/>
      <c r="G58" s="434"/>
      <c r="H58" s="433"/>
      <c r="I58" s="433"/>
      <c r="J58" s="381" t="s">
        <v>740</v>
      </c>
      <c r="K58" s="382" t="s">
        <v>405</v>
      </c>
      <c r="L58" s="382">
        <v>5</v>
      </c>
      <c r="M58" s="29">
        <v>301000</v>
      </c>
      <c r="N58" s="29">
        <f t="shared" si="7"/>
        <v>1505000</v>
      </c>
      <c r="O58" s="433"/>
    </row>
    <row r="59" spans="5:15" ht="15" x14ac:dyDescent="0.2">
      <c r="E59" s="383">
        <v>23121007173681</v>
      </c>
      <c r="F59" s="382">
        <v>124505</v>
      </c>
      <c r="G59" s="381" t="s">
        <v>852</v>
      </c>
      <c r="H59" s="381" t="s">
        <v>846</v>
      </c>
      <c r="I59" s="381">
        <v>310294223</v>
      </c>
      <c r="J59" s="381" t="s">
        <v>790</v>
      </c>
      <c r="K59" s="382" t="s">
        <v>405</v>
      </c>
      <c r="L59" s="382">
        <v>20</v>
      </c>
      <c r="M59" s="29">
        <v>12900</v>
      </c>
      <c r="N59" s="29">
        <f t="shared" si="7"/>
        <v>258000</v>
      </c>
      <c r="O59" s="381">
        <v>946551055</v>
      </c>
    </row>
    <row r="60" spans="5:15" ht="15" x14ac:dyDescent="0.2">
      <c r="E60" s="436">
        <v>23121007173989</v>
      </c>
      <c r="F60" s="435">
        <v>124719</v>
      </c>
      <c r="G60" s="434">
        <v>45030</v>
      </c>
      <c r="H60" s="433" t="s">
        <v>853</v>
      </c>
      <c r="I60" s="433">
        <v>309333006</v>
      </c>
      <c r="J60" s="384" t="s">
        <v>854</v>
      </c>
      <c r="K60" s="385" t="s">
        <v>405</v>
      </c>
      <c r="L60" s="385">
        <v>20</v>
      </c>
      <c r="M60" s="29">
        <v>25800</v>
      </c>
      <c r="N60" s="29">
        <f t="shared" si="7"/>
        <v>516000</v>
      </c>
      <c r="O60" s="433">
        <v>935859399</v>
      </c>
    </row>
    <row r="61" spans="5:15" ht="15" x14ac:dyDescent="0.2">
      <c r="E61" s="436"/>
      <c r="F61" s="435"/>
      <c r="G61" s="434"/>
      <c r="H61" s="433"/>
      <c r="I61" s="433"/>
      <c r="J61" s="384" t="s">
        <v>789</v>
      </c>
      <c r="K61" s="385" t="s">
        <v>405</v>
      </c>
      <c r="L61" s="385">
        <v>40</v>
      </c>
      <c r="M61" s="29">
        <v>25800</v>
      </c>
      <c r="N61" s="29">
        <f t="shared" si="7"/>
        <v>1032000</v>
      </c>
      <c r="O61" s="433"/>
    </row>
    <row r="62" spans="5:15" ht="15" x14ac:dyDescent="0.2">
      <c r="E62" s="436"/>
      <c r="F62" s="435"/>
      <c r="G62" s="434"/>
      <c r="H62" s="433"/>
      <c r="I62" s="433"/>
      <c r="J62" s="384" t="s">
        <v>789</v>
      </c>
      <c r="K62" s="385" t="s">
        <v>405</v>
      </c>
      <c r="L62" s="385">
        <v>20</v>
      </c>
      <c r="M62" s="29">
        <v>25800</v>
      </c>
      <c r="N62" s="29">
        <f t="shared" si="7"/>
        <v>516000</v>
      </c>
      <c r="O62" s="433"/>
    </row>
    <row r="63" spans="5:15" ht="15" x14ac:dyDescent="0.2">
      <c r="E63" s="436">
        <v>23121007173994</v>
      </c>
      <c r="F63" s="435">
        <v>124786</v>
      </c>
      <c r="G63" s="434">
        <v>45030</v>
      </c>
      <c r="H63" s="433" t="s">
        <v>855</v>
      </c>
      <c r="I63" s="433">
        <v>309301765</v>
      </c>
      <c r="J63" s="384" t="s">
        <v>703</v>
      </c>
      <c r="K63" s="385" t="s">
        <v>72</v>
      </c>
      <c r="L63" s="385">
        <v>2</v>
      </c>
      <c r="M63" s="29">
        <v>370000</v>
      </c>
      <c r="N63" s="29">
        <f t="shared" si="7"/>
        <v>740000</v>
      </c>
      <c r="O63" s="433">
        <v>930620862</v>
      </c>
    </row>
    <row r="64" spans="5:15" ht="15" x14ac:dyDescent="0.2">
      <c r="E64" s="436"/>
      <c r="F64" s="435"/>
      <c r="G64" s="434"/>
      <c r="H64" s="433"/>
      <c r="I64" s="433"/>
      <c r="J64" s="384" t="s">
        <v>703</v>
      </c>
      <c r="K64" s="385" t="s">
        <v>72</v>
      </c>
      <c r="L64" s="385">
        <v>6</v>
      </c>
      <c r="M64" s="29">
        <v>444000</v>
      </c>
      <c r="N64" s="29">
        <f t="shared" si="7"/>
        <v>2664000</v>
      </c>
      <c r="O64" s="433"/>
    </row>
    <row r="65" spans="5:15" ht="15" x14ac:dyDescent="0.2">
      <c r="E65" s="436">
        <v>23121007173992</v>
      </c>
      <c r="F65" s="435">
        <v>124782</v>
      </c>
      <c r="G65" s="434">
        <v>45030</v>
      </c>
      <c r="H65" s="433" t="s">
        <v>846</v>
      </c>
      <c r="I65" s="433">
        <v>310294223</v>
      </c>
      <c r="J65" s="384" t="s">
        <v>702</v>
      </c>
      <c r="K65" s="385" t="s">
        <v>405</v>
      </c>
      <c r="L65" s="385">
        <v>20</v>
      </c>
      <c r="M65" s="29">
        <v>9300</v>
      </c>
      <c r="N65" s="29">
        <f t="shared" ref="N65:N89" si="8">+M65*L65</f>
        <v>186000</v>
      </c>
      <c r="O65" s="433">
        <v>946551055</v>
      </c>
    </row>
    <row r="66" spans="5:15" ht="15" x14ac:dyDescent="0.2">
      <c r="E66" s="436"/>
      <c r="F66" s="435"/>
      <c r="G66" s="434"/>
      <c r="H66" s="433"/>
      <c r="I66" s="433"/>
      <c r="J66" s="384" t="s">
        <v>447</v>
      </c>
      <c r="K66" s="385" t="s">
        <v>405</v>
      </c>
      <c r="L66" s="385">
        <v>80</v>
      </c>
      <c r="M66" s="29">
        <v>9300</v>
      </c>
      <c r="N66" s="29">
        <f t="shared" si="8"/>
        <v>744000</v>
      </c>
      <c r="O66" s="433"/>
    </row>
    <row r="67" spans="5:15" ht="15" x14ac:dyDescent="0.2">
      <c r="E67" s="436"/>
      <c r="F67" s="435"/>
      <c r="G67" s="434"/>
      <c r="H67" s="433"/>
      <c r="I67" s="433"/>
      <c r="J67" s="384" t="s">
        <v>447</v>
      </c>
      <c r="K67" s="385" t="s">
        <v>405</v>
      </c>
      <c r="L67" s="385">
        <v>30</v>
      </c>
      <c r="M67" s="29">
        <v>9300</v>
      </c>
      <c r="N67" s="29">
        <f t="shared" si="8"/>
        <v>279000</v>
      </c>
      <c r="O67" s="433"/>
    </row>
    <row r="68" spans="5:15" ht="15" x14ac:dyDescent="0.2">
      <c r="E68" s="436"/>
      <c r="F68" s="435"/>
      <c r="G68" s="434"/>
      <c r="H68" s="433"/>
      <c r="I68" s="433"/>
      <c r="J68" s="384" t="s">
        <v>702</v>
      </c>
      <c r="K68" s="385" t="s">
        <v>405</v>
      </c>
      <c r="L68" s="385">
        <v>30</v>
      </c>
      <c r="M68" s="29">
        <v>9300</v>
      </c>
      <c r="N68" s="29">
        <f t="shared" si="8"/>
        <v>279000</v>
      </c>
      <c r="O68" s="433"/>
    </row>
    <row r="69" spans="5:15" ht="15" x14ac:dyDescent="0.2">
      <c r="E69" s="391">
        <v>23121007177729</v>
      </c>
      <c r="F69" s="390">
        <v>128257</v>
      </c>
      <c r="G69" s="389">
        <v>45047</v>
      </c>
      <c r="H69" s="388" t="s">
        <v>856</v>
      </c>
      <c r="I69" s="388">
        <v>309090950</v>
      </c>
      <c r="J69" s="388" t="s">
        <v>766</v>
      </c>
      <c r="K69" s="390" t="s">
        <v>30</v>
      </c>
      <c r="L69" s="390">
        <v>70</v>
      </c>
      <c r="M69" s="29">
        <v>49200</v>
      </c>
      <c r="N69" s="29">
        <f t="shared" si="8"/>
        <v>3444000</v>
      </c>
      <c r="O69" s="388">
        <v>930480024</v>
      </c>
    </row>
    <row r="70" spans="5:15" ht="15" x14ac:dyDescent="0.2">
      <c r="E70" s="437">
        <v>23121007177642</v>
      </c>
      <c r="F70" s="440">
        <v>128250</v>
      </c>
      <c r="G70" s="443">
        <v>45047</v>
      </c>
      <c r="H70" s="446" t="s">
        <v>857</v>
      </c>
      <c r="I70" s="446">
        <v>200544092</v>
      </c>
      <c r="J70" s="388" t="s">
        <v>854</v>
      </c>
      <c r="K70" s="390" t="s">
        <v>405</v>
      </c>
      <c r="L70" s="390">
        <v>20</v>
      </c>
      <c r="M70" s="29">
        <v>14000</v>
      </c>
      <c r="N70" s="29">
        <f t="shared" si="8"/>
        <v>280000</v>
      </c>
      <c r="O70" s="446">
        <v>909983400</v>
      </c>
    </row>
    <row r="71" spans="5:15" ht="15" x14ac:dyDescent="0.2">
      <c r="E71" s="438"/>
      <c r="F71" s="441"/>
      <c r="G71" s="444"/>
      <c r="H71" s="447"/>
      <c r="I71" s="447"/>
      <c r="J71" s="388" t="s">
        <v>789</v>
      </c>
      <c r="K71" s="390" t="s">
        <v>405</v>
      </c>
      <c r="L71" s="390">
        <v>15</v>
      </c>
      <c r="M71" s="29">
        <v>70000</v>
      </c>
      <c r="N71" s="29">
        <f t="shared" si="8"/>
        <v>1050000</v>
      </c>
      <c r="O71" s="447"/>
    </row>
    <row r="72" spans="5:15" ht="15" x14ac:dyDescent="0.2">
      <c r="E72" s="439"/>
      <c r="F72" s="442"/>
      <c r="G72" s="445"/>
      <c r="H72" s="448"/>
      <c r="I72" s="448"/>
      <c r="J72" s="388" t="s">
        <v>789</v>
      </c>
      <c r="K72" s="390" t="s">
        <v>405</v>
      </c>
      <c r="L72" s="390">
        <v>15</v>
      </c>
      <c r="M72" s="29">
        <v>70000</v>
      </c>
      <c r="N72" s="29">
        <f t="shared" si="8"/>
        <v>1050000</v>
      </c>
      <c r="O72" s="448"/>
    </row>
    <row r="73" spans="5:15" ht="15" x14ac:dyDescent="0.2">
      <c r="E73" s="436">
        <v>23121007180178</v>
      </c>
      <c r="F73" s="435">
        <v>129947</v>
      </c>
      <c r="G73" s="434">
        <v>45056</v>
      </c>
      <c r="H73" s="433" t="s">
        <v>793</v>
      </c>
      <c r="I73" s="433">
        <v>309604902</v>
      </c>
      <c r="J73" s="395" t="s">
        <v>858</v>
      </c>
      <c r="K73" s="392" t="s">
        <v>405</v>
      </c>
      <c r="L73" s="392">
        <v>1</v>
      </c>
      <c r="M73" s="29">
        <v>47000</v>
      </c>
      <c r="N73" s="29">
        <f t="shared" si="8"/>
        <v>47000</v>
      </c>
      <c r="O73" s="433">
        <v>889059005</v>
      </c>
    </row>
    <row r="74" spans="5:15" ht="15" x14ac:dyDescent="0.2">
      <c r="E74" s="436"/>
      <c r="F74" s="435"/>
      <c r="G74" s="434"/>
      <c r="H74" s="433"/>
      <c r="I74" s="433"/>
      <c r="J74" s="395" t="s">
        <v>859</v>
      </c>
      <c r="K74" s="392" t="s">
        <v>405</v>
      </c>
      <c r="L74" s="392">
        <v>9</v>
      </c>
      <c r="M74" s="29">
        <v>28200</v>
      </c>
      <c r="N74" s="29">
        <f t="shared" si="8"/>
        <v>253800</v>
      </c>
      <c r="O74" s="433"/>
    </row>
    <row r="75" spans="5:15" x14ac:dyDescent="0.2">
      <c r="E75" s="436"/>
      <c r="F75" s="435"/>
      <c r="G75" s="434"/>
      <c r="H75" s="433"/>
      <c r="I75" s="433"/>
      <c r="J75" s="396" t="s">
        <v>858</v>
      </c>
      <c r="K75" s="392" t="s">
        <v>405</v>
      </c>
      <c r="L75" s="392">
        <v>10</v>
      </c>
      <c r="M75" s="29">
        <v>47000</v>
      </c>
      <c r="N75" s="29">
        <f t="shared" si="8"/>
        <v>470000</v>
      </c>
      <c r="O75" s="433"/>
    </row>
    <row r="76" spans="5:15" ht="15" x14ac:dyDescent="0.2">
      <c r="E76" s="393">
        <v>23121007182969</v>
      </c>
      <c r="F76" s="392">
        <v>131516</v>
      </c>
      <c r="G76" s="394">
        <v>45064</v>
      </c>
      <c r="H76" s="395" t="s">
        <v>860</v>
      </c>
      <c r="I76" s="395">
        <v>206515511</v>
      </c>
      <c r="J76" s="395" t="s">
        <v>462</v>
      </c>
      <c r="K76" s="392" t="s">
        <v>72</v>
      </c>
      <c r="L76" s="392">
        <v>3</v>
      </c>
      <c r="M76" s="29">
        <v>1200000</v>
      </c>
      <c r="N76" s="29">
        <f t="shared" si="8"/>
        <v>3600000</v>
      </c>
      <c r="O76" s="395">
        <v>973401004</v>
      </c>
    </row>
    <row r="77" spans="5:15" ht="15" x14ac:dyDescent="0.2">
      <c r="E77" s="436">
        <v>23121007184782</v>
      </c>
      <c r="F77" s="435">
        <v>132664</v>
      </c>
      <c r="G77" s="434">
        <v>45070</v>
      </c>
      <c r="H77" s="433" t="s">
        <v>863</v>
      </c>
      <c r="I77" s="433">
        <v>310188164</v>
      </c>
      <c r="J77" s="397" t="s">
        <v>458</v>
      </c>
      <c r="K77" s="398" t="s">
        <v>405</v>
      </c>
      <c r="L77" s="398">
        <v>5</v>
      </c>
      <c r="M77" s="29">
        <v>310200</v>
      </c>
      <c r="N77" s="29">
        <f t="shared" si="8"/>
        <v>1551000</v>
      </c>
      <c r="O77" s="433">
        <v>974337744</v>
      </c>
    </row>
    <row r="78" spans="5:15" ht="15" x14ac:dyDescent="0.2">
      <c r="E78" s="436"/>
      <c r="F78" s="435"/>
      <c r="G78" s="434"/>
      <c r="H78" s="433"/>
      <c r="I78" s="433"/>
      <c r="J78" s="397" t="s">
        <v>646</v>
      </c>
      <c r="K78" s="398" t="s">
        <v>405</v>
      </c>
      <c r="L78" s="398">
        <v>1</v>
      </c>
      <c r="M78" s="29">
        <v>705000</v>
      </c>
      <c r="N78" s="29">
        <f t="shared" si="8"/>
        <v>705000</v>
      </c>
      <c r="O78" s="433"/>
    </row>
    <row r="79" spans="5:15" ht="15" x14ac:dyDescent="0.2">
      <c r="E79" s="436"/>
      <c r="F79" s="435"/>
      <c r="G79" s="434"/>
      <c r="H79" s="433"/>
      <c r="I79" s="433"/>
      <c r="J79" s="397" t="s">
        <v>647</v>
      </c>
      <c r="K79" s="398" t="s">
        <v>405</v>
      </c>
      <c r="L79" s="398">
        <v>3</v>
      </c>
      <c r="M79" s="29">
        <v>159800</v>
      </c>
      <c r="N79" s="29">
        <f t="shared" si="8"/>
        <v>479400</v>
      </c>
      <c r="O79" s="433"/>
    </row>
    <row r="80" spans="5:15" ht="15" x14ac:dyDescent="0.2">
      <c r="E80" s="399">
        <v>23121007186984</v>
      </c>
      <c r="F80" s="400">
        <v>133983</v>
      </c>
      <c r="G80" s="401">
        <v>45077</v>
      </c>
      <c r="H80" s="402" t="s">
        <v>864</v>
      </c>
      <c r="I80" s="399">
        <v>42911660600021</v>
      </c>
      <c r="J80" s="402" t="s">
        <v>865</v>
      </c>
      <c r="K80" s="400" t="s">
        <v>405</v>
      </c>
      <c r="L80" s="400">
        <v>9</v>
      </c>
      <c r="M80" s="29">
        <v>336000</v>
      </c>
      <c r="N80" s="29">
        <f t="shared" si="8"/>
        <v>3024000</v>
      </c>
      <c r="O80" s="402">
        <v>977756633</v>
      </c>
    </row>
    <row r="81" spans="5:15" ht="15" x14ac:dyDescent="0.2">
      <c r="E81" s="406">
        <v>23121007189367</v>
      </c>
      <c r="F81" s="405">
        <v>135596</v>
      </c>
      <c r="G81" s="404">
        <v>45086</v>
      </c>
      <c r="H81" s="403" t="s">
        <v>846</v>
      </c>
      <c r="I81" s="406">
        <v>310294223</v>
      </c>
      <c r="J81" s="403" t="s">
        <v>866</v>
      </c>
      <c r="K81" s="405" t="s">
        <v>405</v>
      </c>
      <c r="L81" s="405">
        <v>10</v>
      </c>
      <c r="M81" s="29">
        <v>22800</v>
      </c>
      <c r="N81" s="29">
        <f t="shared" si="8"/>
        <v>228000</v>
      </c>
      <c r="O81" s="403">
        <v>946551055</v>
      </c>
    </row>
    <row r="82" spans="5:15" ht="15" x14ac:dyDescent="0.2">
      <c r="E82" s="436">
        <v>23121007192012</v>
      </c>
      <c r="F82" s="433">
        <v>137234</v>
      </c>
      <c r="G82" s="434">
        <v>45096</v>
      </c>
      <c r="H82" s="433" t="s">
        <v>870</v>
      </c>
      <c r="I82" s="433">
        <v>308258202</v>
      </c>
      <c r="J82" s="408" t="s">
        <v>458</v>
      </c>
      <c r="K82" s="409" t="s">
        <v>405</v>
      </c>
      <c r="L82" s="409">
        <v>5</v>
      </c>
      <c r="M82" s="29">
        <v>270600</v>
      </c>
      <c r="N82" s="29">
        <f t="shared" si="8"/>
        <v>1353000</v>
      </c>
      <c r="O82" s="433">
        <v>959000604</v>
      </c>
    </row>
    <row r="83" spans="5:15" ht="15" x14ac:dyDescent="0.2">
      <c r="E83" s="436"/>
      <c r="F83" s="433"/>
      <c r="G83" s="434"/>
      <c r="H83" s="433"/>
      <c r="I83" s="433"/>
      <c r="J83" s="408" t="s">
        <v>646</v>
      </c>
      <c r="K83" s="409" t="s">
        <v>405</v>
      </c>
      <c r="L83" s="409">
        <v>1</v>
      </c>
      <c r="M83" s="29">
        <v>615000</v>
      </c>
      <c r="N83" s="29">
        <f t="shared" si="8"/>
        <v>615000</v>
      </c>
      <c r="O83" s="433"/>
    </row>
    <row r="84" spans="5:15" ht="15" x14ac:dyDescent="0.2">
      <c r="E84" s="436"/>
      <c r="F84" s="433"/>
      <c r="G84" s="434"/>
      <c r="H84" s="433"/>
      <c r="I84" s="433"/>
      <c r="J84" s="408" t="s">
        <v>647</v>
      </c>
      <c r="K84" s="409" t="s">
        <v>405</v>
      </c>
      <c r="L84" s="409">
        <v>3</v>
      </c>
      <c r="M84" s="29">
        <v>139400</v>
      </c>
      <c r="N84" s="29">
        <f t="shared" si="8"/>
        <v>418200</v>
      </c>
      <c r="O84" s="433"/>
    </row>
    <row r="85" spans="5:15" ht="15" x14ac:dyDescent="0.2">
      <c r="E85" s="436">
        <v>23121007192141</v>
      </c>
      <c r="F85" s="435">
        <v>137268</v>
      </c>
      <c r="G85" s="434">
        <v>45096</v>
      </c>
      <c r="H85" s="433" t="s">
        <v>871</v>
      </c>
      <c r="I85" s="436">
        <v>50311016600030</v>
      </c>
      <c r="J85" s="408" t="s">
        <v>858</v>
      </c>
      <c r="K85" s="409" t="s">
        <v>10</v>
      </c>
      <c r="L85" s="409">
        <v>1</v>
      </c>
      <c r="M85" s="29">
        <v>168000</v>
      </c>
      <c r="N85" s="29">
        <f t="shared" si="8"/>
        <v>168000</v>
      </c>
      <c r="O85" s="433">
        <v>903328105</v>
      </c>
    </row>
    <row r="86" spans="5:15" ht="15" x14ac:dyDescent="0.2">
      <c r="E86" s="436"/>
      <c r="F86" s="435"/>
      <c r="G86" s="434"/>
      <c r="H86" s="433"/>
      <c r="I86" s="436"/>
      <c r="J86" s="408" t="s">
        <v>858</v>
      </c>
      <c r="K86" s="409" t="s">
        <v>10</v>
      </c>
      <c r="L86" s="409">
        <v>10</v>
      </c>
      <c r="M86" s="29">
        <v>50400</v>
      </c>
      <c r="N86" s="29">
        <f t="shared" si="8"/>
        <v>504000</v>
      </c>
      <c r="O86" s="433"/>
    </row>
    <row r="87" spans="5:15" ht="15" x14ac:dyDescent="0.2">
      <c r="E87" s="436">
        <v>23121007196463</v>
      </c>
      <c r="F87" s="435">
        <v>140206</v>
      </c>
      <c r="G87" s="434">
        <v>45119</v>
      </c>
      <c r="H87" s="433" t="s">
        <v>880</v>
      </c>
      <c r="I87" s="433">
        <v>310202423</v>
      </c>
      <c r="J87" s="411" t="s">
        <v>458</v>
      </c>
      <c r="K87" s="412" t="s">
        <v>10</v>
      </c>
      <c r="L87" s="412">
        <v>5</v>
      </c>
      <c r="M87" s="29">
        <v>264000</v>
      </c>
      <c r="N87" s="29">
        <f t="shared" si="8"/>
        <v>1320000</v>
      </c>
      <c r="O87" s="433">
        <v>909206002</v>
      </c>
    </row>
    <row r="88" spans="5:15" ht="15" x14ac:dyDescent="0.2">
      <c r="E88" s="436"/>
      <c r="F88" s="435"/>
      <c r="G88" s="434"/>
      <c r="H88" s="433"/>
      <c r="I88" s="433"/>
      <c r="J88" s="411" t="s">
        <v>646</v>
      </c>
      <c r="K88" s="412" t="s">
        <v>10</v>
      </c>
      <c r="L88" s="412">
        <v>1</v>
      </c>
      <c r="M88" s="29">
        <v>600000</v>
      </c>
      <c r="N88" s="29">
        <f t="shared" si="8"/>
        <v>600000</v>
      </c>
      <c r="O88" s="433"/>
    </row>
    <row r="89" spans="5:15" ht="15" x14ac:dyDescent="0.2">
      <c r="E89" s="436"/>
      <c r="F89" s="435"/>
      <c r="G89" s="434"/>
      <c r="H89" s="433"/>
      <c r="I89" s="433"/>
      <c r="J89" s="411" t="s">
        <v>647</v>
      </c>
      <c r="K89" s="412" t="s">
        <v>10</v>
      </c>
      <c r="L89" s="412">
        <v>3</v>
      </c>
      <c r="M89" s="29">
        <v>136000</v>
      </c>
      <c r="N89" s="29">
        <f t="shared" si="8"/>
        <v>408000</v>
      </c>
      <c r="O89" s="433"/>
    </row>
  </sheetData>
  <autoFilter ref="A2:X4" xr:uid="{00000000-0009-0000-0000-000001000000}">
    <filterColumn colId="1" showButton="0"/>
    <filterColumn colId="2" showButton="0"/>
  </autoFilter>
  <mergeCells count="126">
    <mergeCell ref="O87:O89"/>
    <mergeCell ref="I87:I89"/>
    <mergeCell ref="H87:H89"/>
    <mergeCell ref="G87:G89"/>
    <mergeCell ref="F87:F89"/>
    <mergeCell ref="E87:E89"/>
    <mergeCell ref="H60:H62"/>
    <mergeCell ref="G60:G62"/>
    <mergeCell ref="F60:F62"/>
    <mergeCell ref="E60:E62"/>
    <mergeCell ref="O63:O64"/>
    <mergeCell ref="I63:I64"/>
    <mergeCell ref="H63:H64"/>
    <mergeCell ref="G63:G64"/>
    <mergeCell ref="F63:F64"/>
    <mergeCell ref="E63:E64"/>
    <mergeCell ref="O65:O68"/>
    <mergeCell ref="I65:I68"/>
    <mergeCell ref="H65:H68"/>
    <mergeCell ref="G65:G68"/>
    <mergeCell ref="F65:F68"/>
    <mergeCell ref="E65:E68"/>
    <mergeCell ref="E73:E75"/>
    <mergeCell ref="F73:F75"/>
    <mergeCell ref="O82:O84"/>
    <mergeCell ref="I82:I84"/>
    <mergeCell ref="H82:H84"/>
    <mergeCell ref="G82:G84"/>
    <mergeCell ref="F82:F84"/>
    <mergeCell ref="E82:E84"/>
    <mergeCell ref="O85:O86"/>
    <mergeCell ref="I85:I86"/>
    <mergeCell ref="O17:O18"/>
    <mergeCell ref="I17:I18"/>
    <mergeCell ref="H17:H18"/>
    <mergeCell ref="G17:G18"/>
    <mergeCell ref="F17:F18"/>
    <mergeCell ref="E17:E18"/>
    <mergeCell ref="E43:E44"/>
    <mergeCell ref="F43:F44"/>
    <mergeCell ref="G43:G44"/>
    <mergeCell ref="H43:H44"/>
    <mergeCell ref="I43:I44"/>
    <mergeCell ref="O43:O44"/>
    <mergeCell ref="E39:E40"/>
    <mergeCell ref="F39:F40"/>
    <mergeCell ref="G39:G40"/>
    <mergeCell ref="H39:H40"/>
    <mergeCell ref="I39:I40"/>
    <mergeCell ref="O39:O40"/>
    <mergeCell ref="O21:O23"/>
    <mergeCell ref="I21:I23"/>
    <mergeCell ref="H21:H23"/>
    <mergeCell ref="G21:G23"/>
    <mergeCell ref="F21:F23"/>
    <mergeCell ref="E21:E23"/>
    <mergeCell ref="J2:J3"/>
    <mergeCell ref="K2:K3"/>
    <mergeCell ref="M2:M3"/>
    <mergeCell ref="N2:N3"/>
    <mergeCell ref="O2:O3"/>
    <mergeCell ref="I2:I3"/>
    <mergeCell ref="E2:E3"/>
    <mergeCell ref="F2:F3"/>
    <mergeCell ref="G2:G3"/>
    <mergeCell ref="H2:H3"/>
    <mergeCell ref="B2:D2"/>
    <mergeCell ref="A2:A3"/>
    <mergeCell ref="O10:O12"/>
    <mergeCell ref="I10:I12"/>
    <mergeCell ref="H10:H12"/>
    <mergeCell ref="G10:G12"/>
    <mergeCell ref="F10:F12"/>
    <mergeCell ref="E10:E12"/>
    <mergeCell ref="O14:O16"/>
    <mergeCell ref="I14:I16"/>
    <mergeCell ref="H14:H16"/>
    <mergeCell ref="G14:G16"/>
    <mergeCell ref="F14:F16"/>
    <mergeCell ref="E14:E16"/>
    <mergeCell ref="O57:O58"/>
    <mergeCell ref="I57:I58"/>
    <mergeCell ref="H57:H58"/>
    <mergeCell ref="G57:G58"/>
    <mergeCell ref="F57:F58"/>
    <mergeCell ref="E57:E58"/>
    <mergeCell ref="E53:E54"/>
    <mergeCell ref="F53:F54"/>
    <mergeCell ref="G53:G54"/>
    <mergeCell ref="H53:H54"/>
    <mergeCell ref="I53:I54"/>
    <mergeCell ref="O53:O54"/>
    <mergeCell ref="O46:O48"/>
    <mergeCell ref="I46:I48"/>
    <mergeCell ref="H46:H48"/>
    <mergeCell ref="G46:G48"/>
    <mergeCell ref="F46:F48"/>
    <mergeCell ref="E46:E48"/>
    <mergeCell ref="O49:O52"/>
    <mergeCell ref="I49:I52"/>
    <mergeCell ref="H49:H52"/>
    <mergeCell ref="G49:G52"/>
    <mergeCell ref="H85:H86"/>
    <mergeCell ref="G85:G86"/>
    <mergeCell ref="F85:F86"/>
    <mergeCell ref="E85:E86"/>
    <mergeCell ref="G73:G75"/>
    <mergeCell ref="H73:H75"/>
    <mergeCell ref="I73:I75"/>
    <mergeCell ref="O73:O75"/>
    <mergeCell ref="F49:F52"/>
    <mergeCell ref="E49:E52"/>
    <mergeCell ref="I77:I79"/>
    <mergeCell ref="H77:H79"/>
    <mergeCell ref="G77:G79"/>
    <mergeCell ref="F77:F79"/>
    <mergeCell ref="E77:E79"/>
    <mergeCell ref="O77:O79"/>
    <mergeCell ref="E70:E72"/>
    <mergeCell ref="F70:F72"/>
    <mergeCell ref="G70:G72"/>
    <mergeCell ref="H70:H72"/>
    <mergeCell ref="I70:I72"/>
    <mergeCell ref="O70:O72"/>
    <mergeCell ref="O60:O62"/>
    <mergeCell ref="I60:I6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9"/>
  <sheetViews>
    <sheetView topLeftCell="A16" workbookViewId="0">
      <selection activeCell="D11" sqref="D1:D1048576"/>
    </sheetView>
  </sheetViews>
  <sheetFormatPr defaultRowHeight="15" x14ac:dyDescent="0.25"/>
  <cols>
    <col min="1" max="1" width="10.28515625" customWidth="1"/>
    <col min="2" max="2" width="9.42578125" customWidth="1"/>
    <col min="3" max="3" width="10.140625" customWidth="1"/>
    <col min="4" max="4" width="32.5703125" style="45" customWidth="1"/>
    <col min="5" max="5" width="14.7109375" customWidth="1"/>
    <col min="6" max="6" width="38.7109375" style="45" customWidth="1"/>
    <col min="7" max="7" width="14.28515625" customWidth="1"/>
    <col min="8" max="8" width="6.7109375" customWidth="1"/>
    <col min="9" max="9" width="11.28515625" customWidth="1"/>
    <col min="10" max="10" width="9.5703125" customWidth="1"/>
    <col min="11" max="11" width="12.42578125" customWidth="1"/>
  </cols>
  <sheetData>
    <row r="1" spans="1:11" ht="25.5" x14ac:dyDescent="0.25">
      <c r="A1" s="292">
        <v>494013</v>
      </c>
      <c r="B1" s="292">
        <v>2498749</v>
      </c>
      <c r="C1" s="292" t="s">
        <v>727</v>
      </c>
      <c r="D1" s="303" t="s">
        <v>728</v>
      </c>
      <c r="E1" s="292">
        <v>305193840</v>
      </c>
      <c r="F1" s="298" t="s">
        <v>729</v>
      </c>
      <c r="G1" s="291" t="s">
        <v>405</v>
      </c>
      <c r="H1" s="291">
        <v>1</v>
      </c>
      <c r="I1" s="291">
        <v>999999</v>
      </c>
      <c r="J1" s="291">
        <v>999999</v>
      </c>
      <c r="K1" s="293">
        <v>935398671</v>
      </c>
    </row>
    <row r="2" spans="1:11" x14ac:dyDescent="0.25">
      <c r="A2" s="285">
        <v>472945</v>
      </c>
      <c r="B2" s="285">
        <v>2369865</v>
      </c>
      <c r="C2" s="285" t="s">
        <v>712</v>
      </c>
      <c r="D2" s="304" t="s">
        <v>713</v>
      </c>
      <c r="E2" s="285">
        <v>305803032</v>
      </c>
      <c r="F2" s="307" t="s">
        <v>650</v>
      </c>
      <c r="G2" s="286" t="s">
        <v>405</v>
      </c>
      <c r="H2" s="286">
        <v>2</v>
      </c>
      <c r="I2" s="286">
        <v>1600000</v>
      </c>
      <c r="J2" s="286">
        <v>3200000</v>
      </c>
      <c r="K2" s="287">
        <v>919162424</v>
      </c>
    </row>
    <row r="3" spans="1:11" x14ac:dyDescent="0.25">
      <c r="A3" s="285">
        <v>455285</v>
      </c>
      <c r="B3" s="285">
        <v>2250027</v>
      </c>
      <c r="C3" s="285" t="s">
        <v>670</v>
      </c>
      <c r="D3" s="304" t="s">
        <v>671</v>
      </c>
      <c r="E3" s="285">
        <v>307792023</v>
      </c>
      <c r="F3" s="307" t="s">
        <v>672</v>
      </c>
      <c r="G3" s="286" t="s">
        <v>405</v>
      </c>
      <c r="H3" s="286">
        <v>4</v>
      </c>
      <c r="I3" s="286">
        <v>2788888</v>
      </c>
      <c r="J3" s="286">
        <v>11155552</v>
      </c>
      <c r="K3" s="287">
        <v>905321992</v>
      </c>
    </row>
    <row r="4" spans="1:11" x14ac:dyDescent="0.25">
      <c r="A4" s="285">
        <v>450505</v>
      </c>
      <c r="B4" s="285">
        <v>2224663</v>
      </c>
      <c r="C4" s="285" t="s">
        <v>656</v>
      </c>
      <c r="D4" s="304" t="s">
        <v>82</v>
      </c>
      <c r="E4" s="285">
        <v>302945032</v>
      </c>
      <c r="F4" s="307" t="s">
        <v>658</v>
      </c>
      <c r="G4" s="286" t="s">
        <v>89</v>
      </c>
      <c r="H4" s="286">
        <v>60</v>
      </c>
      <c r="I4" s="286">
        <v>36990</v>
      </c>
      <c r="J4" s="286">
        <v>2219400</v>
      </c>
      <c r="K4" s="285" t="s">
        <v>78</v>
      </c>
    </row>
    <row r="5" spans="1:11" x14ac:dyDescent="0.25">
      <c r="A5" s="285">
        <v>449678</v>
      </c>
      <c r="B5" s="285">
        <v>2213398</v>
      </c>
      <c r="C5" s="285" t="s">
        <v>651</v>
      </c>
      <c r="D5" s="304" t="s">
        <v>652</v>
      </c>
      <c r="E5" s="285">
        <v>307792134</v>
      </c>
      <c r="F5" s="307" t="s">
        <v>112</v>
      </c>
      <c r="G5" s="286" t="s">
        <v>405</v>
      </c>
      <c r="H5" s="286">
        <v>1</v>
      </c>
      <c r="I5" s="286">
        <v>2888888</v>
      </c>
      <c r="J5" s="286">
        <v>2888888</v>
      </c>
      <c r="K5" s="287">
        <v>933745455</v>
      </c>
    </row>
    <row r="6" spans="1:11" x14ac:dyDescent="0.25">
      <c r="A6" s="292">
        <v>1341174</v>
      </c>
      <c r="B6" s="292">
        <v>210739</v>
      </c>
      <c r="C6" s="292" t="s">
        <v>760</v>
      </c>
      <c r="D6" s="305" t="s">
        <v>761</v>
      </c>
      <c r="E6" s="292">
        <v>303034872</v>
      </c>
      <c r="F6" s="298" t="s">
        <v>762</v>
      </c>
      <c r="G6" s="291" t="s">
        <v>0</v>
      </c>
      <c r="H6" s="291">
        <v>10</v>
      </c>
      <c r="I6" s="291">
        <v>172800</v>
      </c>
      <c r="J6" s="291">
        <v>1728000</v>
      </c>
      <c r="K6" s="296">
        <v>919922222</v>
      </c>
    </row>
    <row r="7" spans="1:11" x14ac:dyDescent="0.25">
      <c r="A7" s="285">
        <v>1341201</v>
      </c>
      <c r="B7" s="285">
        <v>210740</v>
      </c>
      <c r="C7" s="285" t="s">
        <v>760</v>
      </c>
      <c r="D7" s="304" t="s">
        <v>709</v>
      </c>
      <c r="E7" s="285">
        <v>308092355</v>
      </c>
      <c r="F7" s="307" t="s">
        <v>752</v>
      </c>
      <c r="G7" s="286" t="s">
        <v>21</v>
      </c>
      <c r="H7" s="286">
        <v>150</v>
      </c>
      <c r="I7" s="286">
        <v>6720</v>
      </c>
      <c r="J7" s="286">
        <v>1008000</v>
      </c>
      <c r="K7" s="290">
        <v>901892346</v>
      </c>
    </row>
    <row r="8" spans="1:11" x14ac:dyDescent="0.25">
      <c r="A8" s="479">
        <v>1340382</v>
      </c>
      <c r="B8" s="479">
        <v>210039</v>
      </c>
      <c r="C8" s="479" t="s">
        <v>749</v>
      </c>
      <c r="D8" s="481" t="s">
        <v>759</v>
      </c>
      <c r="E8" s="479">
        <v>307664553</v>
      </c>
      <c r="F8" s="307" t="s">
        <v>164</v>
      </c>
      <c r="G8" s="286" t="s">
        <v>165</v>
      </c>
      <c r="H8" s="286">
        <v>860</v>
      </c>
      <c r="I8" s="286">
        <v>8200</v>
      </c>
      <c r="J8" s="286">
        <v>7052000</v>
      </c>
      <c r="K8" s="479">
        <v>909454054</v>
      </c>
    </row>
    <row r="9" spans="1:11" x14ac:dyDescent="0.25">
      <c r="A9" s="479"/>
      <c r="B9" s="479"/>
      <c r="C9" s="479"/>
      <c r="D9" s="481"/>
      <c r="E9" s="479"/>
      <c r="F9" s="307" t="s">
        <v>164</v>
      </c>
      <c r="G9" s="286" t="s">
        <v>165</v>
      </c>
      <c r="H9" s="286">
        <v>600</v>
      </c>
      <c r="I9" s="286">
        <v>8200</v>
      </c>
      <c r="J9" s="286">
        <v>4920000</v>
      </c>
      <c r="K9" s="479"/>
    </row>
    <row r="10" spans="1:11" x14ac:dyDescent="0.25">
      <c r="A10" s="480"/>
      <c r="B10" s="480"/>
      <c r="C10" s="480"/>
      <c r="D10" s="482"/>
      <c r="E10" s="480"/>
      <c r="F10" s="298" t="s">
        <v>444</v>
      </c>
      <c r="G10" s="291"/>
      <c r="H10" s="291"/>
      <c r="I10" s="291"/>
      <c r="J10" s="291">
        <v>11972000</v>
      </c>
      <c r="K10" s="480"/>
    </row>
    <row r="11" spans="1:11" x14ac:dyDescent="0.25">
      <c r="A11" s="479">
        <v>1340303</v>
      </c>
      <c r="B11" s="479">
        <v>210004</v>
      </c>
      <c r="C11" s="479" t="s">
        <v>749</v>
      </c>
      <c r="D11" s="481" t="s">
        <v>82</v>
      </c>
      <c r="E11" s="479">
        <v>302945032</v>
      </c>
      <c r="F11" s="307" t="s">
        <v>529</v>
      </c>
      <c r="G11" s="286" t="s">
        <v>0</v>
      </c>
      <c r="H11" s="286">
        <v>8500</v>
      </c>
      <c r="I11" s="286">
        <v>1050</v>
      </c>
      <c r="J11" s="286">
        <v>8925000</v>
      </c>
      <c r="K11" s="479">
        <v>911630707</v>
      </c>
    </row>
    <row r="12" spans="1:11" x14ac:dyDescent="0.25">
      <c r="A12" s="479"/>
      <c r="B12" s="479"/>
      <c r="C12" s="479"/>
      <c r="D12" s="481"/>
      <c r="E12" s="479"/>
      <c r="F12" s="307" t="s">
        <v>698</v>
      </c>
      <c r="G12" s="286" t="s">
        <v>699</v>
      </c>
      <c r="H12" s="286">
        <v>20</v>
      </c>
      <c r="I12" s="286">
        <v>105000</v>
      </c>
      <c r="J12" s="286">
        <v>2100000</v>
      </c>
      <c r="K12" s="479"/>
    </row>
    <row r="13" spans="1:11" x14ac:dyDescent="0.25">
      <c r="A13" s="479"/>
      <c r="B13" s="479"/>
      <c r="C13" s="479"/>
      <c r="D13" s="481"/>
      <c r="E13" s="479"/>
      <c r="F13" s="307" t="s">
        <v>758</v>
      </c>
      <c r="G13" s="286" t="s">
        <v>699</v>
      </c>
      <c r="H13" s="286">
        <v>4</v>
      </c>
      <c r="I13" s="286">
        <v>105000</v>
      </c>
      <c r="J13" s="286">
        <v>420000</v>
      </c>
      <c r="K13" s="479"/>
    </row>
    <row r="14" spans="1:11" x14ac:dyDescent="0.25">
      <c r="A14" s="479"/>
      <c r="B14" s="479"/>
      <c r="C14" s="479"/>
      <c r="D14" s="481"/>
      <c r="E14" s="479"/>
      <c r="F14" s="307" t="s">
        <v>700</v>
      </c>
      <c r="G14" s="286" t="s">
        <v>181</v>
      </c>
      <c r="H14" s="286">
        <v>700</v>
      </c>
      <c r="I14" s="286">
        <v>2100</v>
      </c>
      <c r="J14" s="286">
        <v>1470000</v>
      </c>
      <c r="K14" s="479"/>
    </row>
    <row r="15" spans="1:11" x14ac:dyDescent="0.25">
      <c r="A15" s="479"/>
      <c r="B15" s="479"/>
      <c r="C15" s="479"/>
      <c r="D15" s="481"/>
      <c r="E15" s="479"/>
      <c r="F15" s="307" t="s">
        <v>658</v>
      </c>
      <c r="G15" s="286" t="s">
        <v>0</v>
      </c>
      <c r="H15" s="286">
        <v>1250</v>
      </c>
      <c r="I15" s="286">
        <v>1050</v>
      </c>
      <c r="J15" s="286">
        <v>1312500</v>
      </c>
      <c r="K15" s="479"/>
    </row>
    <row r="16" spans="1:11" x14ac:dyDescent="0.25">
      <c r="A16" s="479"/>
      <c r="B16" s="479"/>
      <c r="C16" s="479"/>
      <c r="D16" s="481"/>
      <c r="E16" s="479"/>
      <c r="F16" s="307" t="s">
        <v>658</v>
      </c>
      <c r="G16" s="286" t="s">
        <v>0</v>
      </c>
      <c r="H16" s="286">
        <v>1000</v>
      </c>
      <c r="I16" s="286">
        <v>1050</v>
      </c>
      <c r="J16" s="286">
        <v>1050000</v>
      </c>
      <c r="K16" s="479"/>
    </row>
    <row r="17" spans="1:11" x14ac:dyDescent="0.25">
      <c r="A17" s="479"/>
      <c r="B17" s="479"/>
      <c r="C17" s="479"/>
      <c r="D17" s="481"/>
      <c r="E17" s="479"/>
      <c r="F17" s="307" t="s">
        <v>658</v>
      </c>
      <c r="G17" s="286" t="s">
        <v>0</v>
      </c>
      <c r="H17" s="286">
        <v>500</v>
      </c>
      <c r="I17" s="286">
        <v>1400</v>
      </c>
      <c r="J17" s="286">
        <v>700000</v>
      </c>
      <c r="K17" s="479"/>
    </row>
    <row r="18" spans="1:11" x14ac:dyDescent="0.25">
      <c r="A18" s="480"/>
      <c r="B18" s="480"/>
      <c r="C18" s="480"/>
      <c r="D18" s="482"/>
      <c r="E18" s="480"/>
      <c r="F18" s="298" t="s">
        <v>444</v>
      </c>
      <c r="G18" s="291"/>
      <c r="H18" s="291"/>
      <c r="I18" s="291"/>
      <c r="J18" s="291">
        <v>15977500</v>
      </c>
      <c r="K18" s="480"/>
    </row>
    <row r="19" spans="1:11" x14ac:dyDescent="0.25">
      <c r="A19" s="479">
        <v>1340305</v>
      </c>
      <c r="B19" s="479">
        <v>209986</v>
      </c>
      <c r="C19" s="479" t="s">
        <v>749</v>
      </c>
      <c r="D19" s="481" t="s">
        <v>757</v>
      </c>
      <c r="E19" s="479">
        <v>307989654</v>
      </c>
      <c r="F19" s="307" t="s">
        <v>668</v>
      </c>
      <c r="G19" s="286" t="s">
        <v>21</v>
      </c>
      <c r="H19" s="286">
        <v>1000</v>
      </c>
      <c r="I19" s="286">
        <v>7200</v>
      </c>
      <c r="J19" s="286">
        <v>7200000</v>
      </c>
      <c r="K19" s="479">
        <v>991006344</v>
      </c>
    </row>
    <row r="20" spans="1:11" x14ac:dyDescent="0.25">
      <c r="A20" s="479"/>
      <c r="B20" s="479"/>
      <c r="C20" s="479"/>
      <c r="D20" s="481"/>
      <c r="E20" s="479"/>
      <c r="F20" s="307" t="s">
        <v>236</v>
      </c>
      <c r="G20" s="286" t="s">
        <v>165</v>
      </c>
      <c r="H20" s="286">
        <v>135</v>
      </c>
      <c r="I20" s="286">
        <v>10800</v>
      </c>
      <c r="J20" s="286">
        <v>1458000</v>
      </c>
      <c r="K20" s="479"/>
    </row>
    <row r="21" spans="1:11" x14ac:dyDescent="0.25">
      <c r="A21" s="479"/>
      <c r="B21" s="479"/>
      <c r="C21" s="479"/>
      <c r="D21" s="481"/>
      <c r="E21" s="479"/>
      <c r="F21" s="307" t="s">
        <v>236</v>
      </c>
      <c r="G21" s="286" t="s">
        <v>165</v>
      </c>
      <c r="H21" s="286">
        <v>230</v>
      </c>
      <c r="I21" s="286">
        <v>12960</v>
      </c>
      <c r="J21" s="286">
        <v>2980800</v>
      </c>
      <c r="K21" s="479"/>
    </row>
    <row r="22" spans="1:11" x14ac:dyDescent="0.25">
      <c r="A22" s="479"/>
      <c r="B22" s="479"/>
      <c r="C22" s="479"/>
      <c r="D22" s="481"/>
      <c r="E22" s="479"/>
      <c r="F22" s="307" t="s">
        <v>230</v>
      </c>
      <c r="G22" s="286" t="s">
        <v>208</v>
      </c>
      <c r="H22" s="286">
        <v>30</v>
      </c>
      <c r="I22" s="286">
        <v>50400</v>
      </c>
      <c r="J22" s="286">
        <v>1512000</v>
      </c>
      <c r="K22" s="479"/>
    </row>
    <row r="23" spans="1:11" x14ac:dyDescent="0.25">
      <c r="A23" s="479"/>
      <c r="B23" s="479"/>
      <c r="C23" s="479"/>
      <c r="D23" s="481"/>
      <c r="E23" s="479"/>
      <c r="F23" s="307" t="s">
        <v>252</v>
      </c>
      <c r="G23" s="286" t="s">
        <v>0</v>
      </c>
      <c r="H23" s="286">
        <v>10</v>
      </c>
      <c r="I23" s="286">
        <v>21600</v>
      </c>
      <c r="J23" s="286">
        <v>216000</v>
      </c>
      <c r="K23" s="479"/>
    </row>
    <row r="24" spans="1:11" x14ac:dyDescent="0.25">
      <c r="A24" s="479"/>
      <c r="B24" s="479"/>
      <c r="C24" s="479"/>
      <c r="D24" s="481"/>
      <c r="E24" s="479"/>
      <c r="F24" s="307" t="s">
        <v>252</v>
      </c>
      <c r="G24" s="286" t="s">
        <v>0</v>
      </c>
      <c r="H24" s="286">
        <v>10</v>
      </c>
      <c r="I24" s="286">
        <v>18000</v>
      </c>
      <c r="J24" s="286">
        <v>180000</v>
      </c>
      <c r="K24" s="479"/>
    </row>
    <row r="25" spans="1:11" x14ac:dyDescent="0.25">
      <c r="A25" s="479"/>
      <c r="B25" s="479"/>
      <c r="C25" s="479"/>
      <c r="D25" s="481"/>
      <c r="E25" s="479"/>
      <c r="F25" s="307" t="s">
        <v>248</v>
      </c>
      <c r="G25" s="286" t="s">
        <v>0</v>
      </c>
      <c r="H25" s="286">
        <v>8</v>
      </c>
      <c r="I25" s="286">
        <v>7200</v>
      </c>
      <c r="J25" s="286">
        <v>57600</v>
      </c>
      <c r="K25" s="479"/>
    </row>
    <row r="26" spans="1:11" x14ac:dyDescent="0.25">
      <c r="A26" s="479"/>
      <c r="B26" s="479"/>
      <c r="C26" s="479"/>
      <c r="D26" s="481"/>
      <c r="E26" s="479"/>
      <c r="F26" s="307" t="s">
        <v>248</v>
      </c>
      <c r="G26" s="286" t="s">
        <v>0</v>
      </c>
      <c r="H26" s="286">
        <v>8</v>
      </c>
      <c r="I26" s="286">
        <v>7200</v>
      </c>
      <c r="J26" s="286">
        <v>57600</v>
      </c>
      <c r="K26" s="479"/>
    </row>
    <row r="27" spans="1:11" x14ac:dyDescent="0.25">
      <c r="A27" s="479"/>
      <c r="B27" s="479"/>
      <c r="C27" s="479"/>
      <c r="D27" s="481"/>
      <c r="E27" s="479"/>
      <c r="F27" s="307" t="s">
        <v>226</v>
      </c>
      <c r="G27" s="286" t="s">
        <v>165</v>
      </c>
      <c r="H27" s="286">
        <v>107</v>
      </c>
      <c r="I27" s="286">
        <v>39600</v>
      </c>
      <c r="J27" s="286">
        <v>4237200</v>
      </c>
      <c r="K27" s="479"/>
    </row>
    <row r="28" spans="1:11" x14ac:dyDescent="0.25">
      <c r="A28" s="479"/>
      <c r="B28" s="479"/>
      <c r="C28" s="479"/>
      <c r="D28" s="481"/>
      <c r="E28" s="479"/>
      <c r="F28" s="307" t="s">
        <v>228</v>
      </c>
      <c r="G28" s="286" t="s">
        <v>0</v>
      </c>
      <c r="H28" s="286">
        <v>1500</v>
      </c>
      <c r="I28" s="286">
        <v>1440</v>
      </c>
      <c r="J28" s="286">
        <v>2160000</v>
      </c>
      <c r="K28" s="479"/>
    </row>
    <row r="29" spans="1:11" x14ac:dyDescent="0.25">
      <c r="A29" s="479"/>
      <c r="B29" s="479"/>
      <c r="C29" s="479"/>
      <c r="D29" s="481"/>
      <c r="E29" s="479"/>
      <c r="F29" s="307" t="s">
        <v>328</v>
      </c>
      <c r="G29" s="286" t="s">
        <v>165</v>
      </c>
      <c r="H29" s="286">
        <v>180</v>
      </c>
      <c r="I29" s="286">
        <v>32400</v>
      </c>
      <c r="J29" s="286">
        <v>5832000</v>
      </c>
      <c r="K29" s="479"/>
    </row>
    <row r="30" spans="1:11" x14ac:dyDescent="0.25">
      <c r="A30" s="479"/>
      <c r="B30" s="479"/>
      <c r="C30" s="479"/>
      <c r="D30" s="481"/>
      <c r="E30" s="479"/>
      <c r="F30" s="307" t="s">
        <v>19</v>
      </c>
      <c r="G30" s="286" t="s">
        <v>0</v>
      </c>
      <c r="H30" s="286">
        <v>60</v>
      </c>
      <c r="I30" s="286">
        <v>7200</v>
      </c>
      <c r="J30" s="286">
        <v>432000</v>
      </c>
      <c r="K30" s="479"/>
    </row>
    <row r="31" spans="1:11" x14ac:dyDescent="0.25">
      <c r="A31" s="480"/>
      <c r="B31" s="480"/>
      <c r="C31" s="480"/>
      <c r="D31" s="482"/>
      <c r="E31" s="480"/>
      <c r="F31" s="298" t="s">
        <v>444</v>
      </c>
      <c r="G31" s="291"/>
      <c r="H31" s="291"/>
      <c r="I31" s="291"/>
      <c r="J31" s="291">
        <v>26323200</v>
      </c>
      <c r="K31" s="480"/>
    </row>
    <row r="32" spans="1:11" x14ac:dyDescent="0.25">
      <c r="A32" s="479">
        <v>1340383</v>
      </c>
      <c r="B32" s="479">
        <v>209967</v>
      </c>
      <c r="C32" s="479" t="s">
        <v>749</v>
      </c>
      <c r="D32" s="481" t="s">
        <v>751</v>
      </c>
      <c r="E32" s="479">
        <v>301142527</v>
      </c>
      <c r="F32" s="307" t="s">
        <v>752</v>
      </c>
      <c r="G32" s="286" t="s">
        <v>21</v>
      </c>
      <c r="H32" s="286">
        <v>500</v>
      </c>
      <c r="I32" s="286">
        <v>7680</v>
      </c>
      <c r="J32" s="286">
        <v>3840000</v>
      </c>
      <c r="K32" s="479">
        <v>919922222</v>
      </c>
    </row>
    <row r="33" spans="1:11" x14ac:dyDescent="0.25">
      <c r="A33" s="479"/>
      <c r="B33" s="479"/>
      <c r="C33" s="479"/>
      <c r="D33" s="481"/>
      <c r="E33" s="479"/>
      <c r="F33" s="307" t="s">
        <v>753</v>
      </c>
      <c r="G33" s="286" t="s">
        <v>181</v>
      </c>
      <c r="H33" s="286">
        <v>300</v>
      </c>
      <c r="I33" s="286">
        <v>5760</v>
      </c>
      <c r="J33" s="286">
        <v>1728000</v>
      </c>
      <c r="K33" s="479"/>
    </row>
    <row r="34" spans="1:11" x14ac:dyDescent="0.25">
      <c r="A34" s="479"/>
      <c r="B34" s="479"/>
      <c r="C34" s="479"/>
      <c r="D34" s="481"/>
      <c r="E34" s="479"/>
      <c r="F34" s="307" t="s">
        <v>754</v>
      </c>
      <c r="G34" s="286" t="s">
        <v>0</v>
      </c>
      <c r="H34" s="286">
        <v>20</v>
      </c>
      <c r="I34" s="286">
        <v>9600</v>
      </c>
      <c r="J34" s="286">
        <v>192000</v>
      </c>
      <c r="K34" s="479"/>
    </row>
    <row r="35" spans="1:11" x14ac:dyDescent="0.25">
      <c r="A35" s="480"/>
      <c r="B35" s="480"/>
      <c r="C35" s="480"/>
      <c r="D35" s="482"/>
      <c r="E35" s="480"/>
      <c r="F35" s="298" t="s">
        <v>444</v>
      </c>
      <c r="G35" s="291"/>
      <c r="H35" s="291"/>
      <c r="I35" s="291"/>
      <c r="J35" s="291">
        <v>5760000</v>
      </c>
      <c r="K35" s="480"/>
    </row>
    <row r="36" spans="1:11" x14ac:dyDescent="0.25">
      <c r="A36" s="480">
        <v>1340300</v>
      </c>
      <c r="B36" s="480">
        <v>209984</v>
      </c>
      <c r="C36" s="480" t="s">
        <v>749</v>
      </c>
      <c r="D36" s="482" t="s">
        <v>742</v>
      </c>
      <c r="E36" s="480">
        <v>306469320</v>
      </c>
      <c r="F36" s="307" t="s">
        <v>663</v>
      </c>
      <c r="G36" s="286" t="s">
        <v>181</v>
      </c>
      <c r="H36" s="286">
        <v>1</v>
      </c>
      <c r="I36" s="286">
        <v>1128000</v>
      </c>
      <c r="J36" s="286">
        <v>1128000</v>
      </c>
      <c r="K36" s="480">
        <v>942485252</v>
      </c>
    </row>
    <row r="37" spans="1:11" x14ac:dyDescent="0.25">
      <c r="A37" s="483"/>
      <c r="B37" s="483"/>
      <c r="C37" s="483"/>
      <c r="D37" s="484"/>
      <c r="E37" s="483"/>
      <c r="F37" s="307" t="s">
        <v>662</v>
      </c>
      <c r="G37" s="286" t="s">
        <v>181</v>
      </c>
      <c r="H37" s="286">
        <v>1</v>
      </c>
      <c r="I37" s="286">
        <v>940000</v>
      </c>
      <c r="J37" s="286">
        <v>940000</v>
      </c>
      <c r="K37" s="483"/>
    </row>
    <row r="38" spans="1:11" x14ac:dyDescent="0.25">
      <c r="A38" s="483"/>
      <c r="B38" s="483"/>
      <c r="C38" s="483"/>
      <c r="D38" s="484"/>
      <c r="E38" s="483"/>
      <c r="F38" s="307" t="s">
        <v>755</v>
      </c>
      <c r="G38" s="286" t="s">
        <v>181</v>
      </c>
      <c r="H38" s="286">
        <v>1</v>
      </c>
      <c r="I38" s="286">
        <v>1128000</v>
      </c>
      <c r="J38" s="286">
        <v>1128000</v>
      </c>
      <c r="K38" s="483"/>
    </row>
    <row r="39" spans="1:11" x14ac:dyDescent="0.25">
      <c r="A39" s="483"/>
      <c r="B39" s="483"/>
      <c r="C39" s="483"/>
      <c r="D39" s="484"/>
      <c r="E39" s="483"/>
      <c r="F39" s="307" t="s">
        <v>756</v>
      </c>
      <c r="G39" s="286" t="s">
        <v>181</v>
      </c>
      <c r="H39" s="286">
        <v>1</v>
      </c>
      <c r="I39" s="286">
        <v>1880000</v>
      </c>
      <c r="J39" s="286">
        <v>1880000</v>
      </c>
      <c r="K39" s="483"/>
    </row>
    <row r="40" spans="1:11" x14ac:dyDescent="0.25">
      <c r="A40" s="483"/>
      <c r="B40" s="483"/>
      <c r="C40" s="483"/>
      <c r="D40" s="484"/>
      <c r="E40" s="483"/>
      <c r="F40" s="307" t="s">
        <v>467</v>
      </c>
      <c r="G40" s="286" t="s">
        <v>181</v>
      </c>
      <c r="H40" s="286">
        <v>1</v>
      </c>
      <c r="I40" s="286">
        <v>4230000</v>
      </c>
      <c r="J40" s="286">
        <v>4230000</v>
      </c>
      <c r="K40" s="483"/>
    </row>
    <row r="41" spans="1:11" x14ac:dyDescent="0.25">
      <c r="A41" s="483"/>
      <c r="B41" s="483"/>
      <c r="C41" s="483"/>
      <c r="D41" s="484"/>
      <c r="E41" s="483"/>
      <c r="F41" s="298" t="s">
        <v>444</v>
      </c>
      <c r="G41" s="291"/>
      <c r="H41" s="291"/>
      <c r="I41" s="291"/>
      <c r="J41" s="291">
        <f>+J40+J39+J38+J37+J36</f>
        <v>9306000</v>
      </c>
      <c r="K41" s="483"/>
    </row>
    <row r="42" spans="1:11" x14ac:dyDescent="0.25">
      <c r="A42" s="479">
        <v>1339787</v>
      </c>
      <c r="B42" s="479">
        <v>209617</v>
      </c>
      <c r="C42" s="479" t="s">
        <v>749</v>
      </c>
      <c r="D42" s="481" t="s">
        <v>657</v>
      </c>
      <c r="E42" s="479">
        <v>201236031</v>
      </c>
      <c r="F42" s="307" t="s">
        <v>750</v>
      </c>
      <c r="G42" s="286" t="s">
        <v>181</v>
      </c>
      <c r="H42" s="286">
        <v>6</v>
      </c>
      <c r="I42" s="286">
        <v>1104000</v>
      </c>
      <c r="J42" s="286">
        <v>6624000</v>
      </c>
      <c r="K42" s="479">
        <v>971579661</v>
      </c>
    </row>
    <row r="43" spans="1:11" x14ac:dyDescent="0.25">
      <c r="A43" s="479"/>
      <c r="B43" s="479"/>
      <c r="C43" s="479"/>
      <c r="D43" s="481"/>
      <c r="E43" s="479"/>
      <c r="F43" s="307" t="s">
        <v>237</v>
      </c>
      <c r="G43" s="286" t="s">
        <v>21</v>
      </c>
      <c r="H43" s="286">
        <v>200</v>
      </c>
      <c r="I43" s="286">
        <v>9200</v>
      </c>
      <c r="J43" s="286">
        <v>1840000</v>
      </c>
      <c r="K43" s="479"/>
    </row>
    <row r="44" spans="1:11" x14ac:dyDescent="0.25">
      <c r="A44" s="480"/>
      <c r="B44" s="480"/>
      <c r="C44" s="480"/>
      <c r="D44" s="482"/>
      <c r="E44" s="480"/>
      <c r="F44" s="298" t="s">
        <v>444</v>
      </c>
      <c r="G44" s="291"/>
      <c r="H44" s="291"/>
      <c r="I44" s="291"/>
      <c r="J44" s="291">
        <v>8464000</v>
      </c>
      <c r="K44" s="480"/>
    </row>
    <row r="45" spans="1:11" x14ac:dyDescent="0.25">
      <c r="A45" s="479">
        <v>1339750</v>
      </c>
      <c r="B45" s="479">
        <v>209611</v>
      </c>
      <c r="C45" s="479" t="s">
        <v>749</v>
      </c>
      <c r="D45" s="481" t="s">
        <v>714</v>
      </c>
      <c r="E45" s="479">
        <v>307967001</v>
      </c>
      <c r="F45" s="307" t="s">
        <v>694</v>
      </c>
      <c r="G45" s="286" t="s">
        <v>669</v>
      </c>
      <c r="H45" s="286">
        <v>66</v>
      </c>
      <c r="I45" s="286">
        <v>28080</v>
      </c>
      <c r="J45" s="286">
        <v>1853280</v>
      </c>
      <c r="K45" s="479">
        <v>909031919</v>
      </c>
    </row>
    <row r="46" spans="1:11" x14ac:dyDescent="0.25">
      <c r="A46" s="479"/>
      <c r="B46" s="479"/>
      <c r="C46" s="479"/>
      <c r="D46" s="481"/>
      <c r="E46" s="479"/>
      <c r="F46" s="307" t="s">
        <v>694</v>
      </c>
      <c r="G46" s="286" t="s">
        <v>669</v>
      </c>
      <c r="H46" s="286">
        <v>72</v>
      </c>
      <c r="I46" s="286">
        <v>32760</v>
      </c>
      <c r="J46" s="286">
        <v>2358720</v>
      </c>
      <c r="K46" s="479"/>
    </row>
    <row r="47" spans="1:11" x14ac:dyDescent="0.25">
      <c r="A47" s="479"/>
      <c r="B47" s="479"/>
      <c r="C47" s="479"/>
      <c r="D47" s="481"/>
      <c r="E47" s="479"/>
      <c r="F47" s="307" t="s">
        <v>694</v>
      </c>
      <c r="G47" s="286" t="s">
        <v>669</v>
      </c>
      <c r="H47" s="286">
        <v>12</v>
      </c>
      <c r="I47" s="286">
        <v>32760</v>
      </c>
      <c r="J47" s="286">
        <v>393120</v>
      </c>
      <c r="K47" s="479"/>
    </row>
    <row r="48" spans="1:11" x14ac:dyDescent="0.25">
      <c r="A48" s="479"/>
      <c r="B48" s="479"/>
      <c r="C48" s="479"/>
      <c r="D48" s="481"/>
      <c r="E48" s="479"/>
      <c r="F48" s="307" t="s">
        <v>694</v>
      </c>
      <c r="G48" s="286" t="s">
        <v>669</v>
      </c>
      <c r="H48" s="286">
        <v>96</v>
      </c>
      <c r="I48" s="286">
        <v>9360</v>
      </c>
      <c r="J48" s="286">
        <v>898560</v>
      </c>
      <c r="K48" s="479"/>
    </row>
    <row r="49" spans="1:11" x14ac:dyDescent="0.25">
      <c r="A49" s="479"/>
      <c r="B49" s="479"/>
      <c r="C49" s="479"/>
      <c r="D49" s="481"/>
      <c r="E49" s="479"/>
      <c r="F49" s="307" t="s">
        <v>694</v>
      </c>
      <c r="G49" s="286" t="s">
        <v>669</v>
      </c>
      <c r="H49" s="286">
        <v>66</v>
      </c>
      <c r="I49" s="286">
        <v>32760</v>
      </c>
      <c r="J49" s="286">
        <v>2162160</v>
      </c>
      <c r="K49" s="479"/>
    </row>
    <row r="50" spans="1:11" x14ac:dyDescent="0.25">
      <c r="A50" s="479"/>
      <c r="B50" s="479"/>
      <c r="C50" s="479"/>
      <c r="D50" s="481"/>
      <c r="E50" s="479"/>
      <c r="F50" s="307" t="s">
        <v>723</v>
      </c>
      <c r="G50" s="286" t="s">
        <v>181</v>
      </c>
      <c r="H50" s="286">
        <v>100</v>
      </c>
      <c r="I50" s="286">
        <v>2730</v>
      </c>
      <c r="J50" s="286">
        <v>273000</v>
      </c>
      <c r="K50" s="479"/>
    </row>
    <row r="51" spans="1:11" x14ac:dyDescent="0.25">
      <c r="A51" s="479"/>
      <c r="B51" s="479"/>
      <c r="C51" s="479"/>
      <c r="D51" s="481"/>
      <c r="E51" s="479"/>
      <c r="F51" s="307" t="s">
        <v>716</v>
      </c>
      <c r="G51" s="286" t="s">
        <v>181</v>
      </c>
      <c r="H51" s="286">
        <v>5</v>
      </c>
      <c r="I51" s="286">
        <v>85800</v>
      </c>
      <c r="J51" s="286">
        <v>429000</v>
      </c>
      <c r="K51" s="479"/>
    </row>
    <row r="52" spans="1:11" x14ac:dyDescent="0.25">
      <c r="A52" s="479"/>
      <c r="B52" s="479"/>
      <c r="C52" s="479"/>
      <c r="D52" s="481"/>
      <c r="E52" s="479"/>
      <c r="F52" s="307" t="s">
        <v>720</v>
      </c>
      <c r="G52" s="286" t="s">
        <v>181</v>
      </c>
      <c r="H52" s="286">
        <v>50</v>
      </c>
      <c r="I52" s="286">
        <v>780</v>
      </c>
      <c r="J52" s="286">
        <v>39000</v>
      </c>
      <c r="K52" s="479"/>
    </row>
    <row r="53" spans="1:11" x14ac:dyDescent="0.25">
      <c r="A53" s="479"/>
      <c r="B53" s="479"/>
      <c r="C53" s="479"/>
      <c r="D53" s="481"/>
      <c r="E53" s="479"/>
      <c r="F53" s="307" t="s">
        <v>717</v>
      </c>
      <c r="G53" s="286" t="s">
        <v>181</v>
      </c>
      <c r="H53" s="286">
        <v>3</v>
      </c>
      <c r="I53" s="286">
        <v>11700</v>
      </c>
      <c r="J53" s="286">
        <v>35100</v>
      </c>
      <c r="K53" s="479"/>
    </row>
    <row r="54" spans="1:11" x14ac:dyDescent="0.25">
      <c r="A54" s="479"/>
      <c r="B54" s="479"/>
      <c r="C54" s="479"/>
      <c r="D54" s="481"/>
      <c r="E54" s="479"/>
      <c r="F54" s="307" t="s">
        <v>719</v>
      </c>
      <c r="G54" s="286" t="s">
        <v>181</v>
      </c>
      <c r="H54" s="286">
        <v>4</v>
      </c>
      <c r="I54" s="286">
        <v>7800</v>
      </c>
      <c r="J54" s="286">
        <v>31200</v>
      </c>
      <c r="K54" s="479"/>
    </row>
    <row r="55" spans="1:11" x14ac:dyDescent="0.25">
      <c r="A55" s="479"/>
      <c r="B55" s="479"/>
      <c r="C55" s="479"/>
      <c r="D55" s="481"/>
      <c r="E55" s="479"/>
      <c r="F55" s="307" t="s">
        <v>696</v>
      </c>
      <c r="G55" s="286" t="s">
        <v>181</v>
      </c>
      <c r="H55" s="286">
        <v>3</v>
      </c>
      <c r="I55" s="286">
        <v>58500</v>
      </c>
      <c r="J55" s="286">
        <v>175500</v>
      </c>
      <c r="K55" s="479"/>
    </row>
    <row r="56" spans="1:11" x14ac:dyDescent="0.25">
      <c r="A56" s="479"/>
      <c r="B56" s="479"/>
      <c r="C56" s="479"/>
      <c r="D56" s="481"/>
      <c r="E56" s="479"/>
      <c r="F56" s="307" t="s">
        <v>718</v>
      </c>
      <c r="G56" s="286" t="s">
        <v>181</v>
      </c>
      <c r="H56" s="286">
        <v>29</v>
      </c>
      <c r="I56" s="286">
        <v>7800</v>
      </c>
      <c r="J56" s="286">
        <v>226200</v>
      </c>
      <c r="K56" s="479"/>
    </row>
    <row r="57" spans="1:11" x14ac:dyDescent="0.25">
      <c r="A57" s="479"/>
      <c r="B57" s="479"/>
      <c r="C57" s="479"/>
      <c r="D57" s="481"/>
      <c r="E57" s="479"/>
      <c r="F57" s="307" t="s">
        <v>695</v>
      </c>
      <c r="G57" s="286" t="s">
        <v>165</v>
      </c>
      <c r="H57" s="286">
        <v>9</v>
      </c>
      <c r="I57" s="286">
        <v>54600</v>
      </c>
      <c r="J57" s="286">
        <v>491400</v>
      </c>
      <c r="K57" s="479"/>
    </row>
    <row r="58" spans="1:11" x14ac:dyDescent="0.25">
      <c r="A58" s="479"/>
      <c r="B58" s="479"/>
      <c r="C58" s="479"/>
      <c r="D58" s="481"/>
      <c r="E58" s="479"/>
      <c r="F58" s="307" t="s">
        <v>695</v>
      </c>
      <c r="G58" s="286" t="s">
        <v>165</v>
      </c>
      <c r="H58" s="286">
        <v>3</v>
      </c>
      <c r="I58" s="286">
        <v>66300</v>
      </c>
      <c r="J58" s="286">
        <v>198900</v>
      </c>
      <c r="K58" s="479"/>
    </row>
    <row r="59" spans="1:11" x14ac:dyDescent="0.25">
      <c r="A59" s="479"/>
      <c r="B59" s="479"/>
      <c r="C59" s="479"/>
      <c r="D59" s="481"/>
      <c r="E59" s="479"/>
      <c r="F59" s="307" t="s">
        <v>252</v>
      </c>
      <c r="G59" s="286" t="s">
        <v>0</v>
      </c>
      <c r="H59" s="286">
        <v>2</v>
      </c>
      <c r="I59" s="286">
        <v>46800</v>
      </c>
      <c r="J59" s="286">
        <v>93600</v>
      </c>
      <c r="K59" s="479"/>
    </row>
    <row r="60" spans="1:11" x14ac:dyDescent="0.25">
      <c r="A60" s="479"/>
      <c r="B60" s="479"/>
      <c r="C60" s="479"/>
      <c r="D60" s="481"/>
      <c r="E60" s="479"/>
      <c r="F60" s="307" t="s">
        <v>252</v>
      </c>
      <c r="G60" s="286" t="s">
        <v>0</v>
      </c>
      <c r="H60" s="286">
        <v>1</v>
      </c>
      <c r="I60" s="286">
        <v>46800</v>
      </c>
      <c r="J60" s="286">
        <v>46800</v>
      </c>
      <c r="K60" s="479"/>
    </row>
    <row r="61" spans="1:11" x14ac:dyDescent="0.25">
      <c r="A61" s="479"/>
      <c r="B61" s="479"/>
      <c r="C61" s="479"/>
      <c r="D61" s="481"/>
      <c r="E61" s="479"/>
      <c r="F61" s="307" t="s">
        <v>715</v>
      </c>
      <c r="G61" s="286" t="s">
        <v>21</v>
      </c>
      <c r="H61" s="286">
        <v>6</v>
      </c>
      <c r="I61" s="286">
        <v>39000</v>
      </c>
      <c r="J61" s="286">
        <v>234000</v>
      </c>
      <c r="K61" s="479"/>
    </row>
    <row r="62" spans="1:11" x14ac:dyDescent="0.25">
      <c r="A62" s="479"/>
      <c r="B62" s="479"/>
      <c r="C62" s="479"/>
      <c r="D62" s="481"/>
      <c r="E62" s="479"/>
      <c r="F62" s="307" t="s">
        <v>722</v>
      </c>
      <c r="G62" s="286" t="s">
        <v>21</v>
      </c>
      <c r="H62" s="286">
        <v>6</v>
      </c>
      <c r="I62" s="286">
        <v>15600</v>
      </c>
      <c r="J62" s="286">
        <v>93600</v>
      </c>
      <c r="K62" s="479"/>
    </row>
    <row r="63" spans="1:11" x14ac:dyDescent="0.25">
      <c r="A63" s="479"/>
      <c r="B63" s="479"/>
      <c r="C63" s="479"/>
      <c r="D63" s="481"/>
      <c r="E63" s="479"/>
      <c r="F63" s="307" t="s">
        <v>721</v>
      </c>
      <c r="G63" s="286" t="s">
        <v>21</v>
      </c>
      <c r="H63" s="286">
        <v>300</v>
      </c>
      <c r="I63" s="286">
        <v>780</v>
      </c>
      <c r="J63" s="286">
        <v>234000</v>
      </c>
      <c r="K63" s="479"/>
    </row>
    <row r="64" spans="1:11" x14ac:dyDescent="0.25">
      <c r="A64" s="479"/>
      <c r="B64" s="479"/>
      <c r="C64" s="479"/>
      <c r="D64" s="481"/>
      <c r="E64" s="479"/>
      <c r="F64" s="307" t="s">
        <v>721</v>
      </c>
      <c r="G64" s="286" t="s">
        <v>21</v>
      </c>
      <c r="H64" s="286">
        <v>200</v>
      </c>
      <c r="I64" s="286">
        <v>1560</v>
      </c>
      <c r="J64" s="286">
        <v>312000</v>
      </c>
      <c r="K64" s="479"/>
    </row>
    <row r="65" spans="1:11" x14ac:dyDescent="0.25">
      <c r="A65" s="480"/>
      <c r="B65" s="480"/>
      <c r="C65" s="480"/>
      <c r="D65" s="482"/>
      <c r="E65" s="480"/>
      <c r="F65" s="298"/>
      <c r="G65" s="292"/>
      <c r="H65" s="292"/>
      <c r="I65" s="291"/>
      <c r="J65" s="291">
        <v>10579140</v>
      </c>
      <c r="K65" s="480"/>
    </row>
    <row r="66" spans="1:11" x14ac:dyDescent="0.25">
      <c r="A66" s="479">
        <v>1338317</v>
      </c>
      <c r="B66" s="479">
        <v>206945</v>
      </c>
      <c r="C66" s="479" t="s">
        <v>743</v>
      </c>
      <c r="D66" s="481" t="s">
        <v>744</v>
      </c>
      <c r="E66" s="479">
        <v>308365884</v>
      </c>
      <c r="F66" s="307" t="s">
        <v>745</v>
      </c>
      <c r="G66" s="286" t="s">
        <v>181</v>
      </c>
      <c r="H66" s="286">
        <v>3</v>
      </c>
      <c r="I66" s="286">
        <v>270000</v>
      </c>
      <c r="J66" s="286">
        <v>810000</v>
      </c>
      <c r="K66" s="479">
        <v>935556955</v>
      </c>
    </row>
    <row r="67" spans="1:11" x14ac:dyDescent="0.25">
      <c r="A67" s="479"/>
      <c r="B67" s="479"/>
      <c r="C67" s="479"/>
      <c r="D67" s="481"/>
      <c r="E67" s="479"/>
      <c r="F67" s="307" t="s">
        <v>653</v>
      </c>
      <c r="G67" s="286" t="s">
        <v>181</v>
      </c>
      <c r="H67" s="286">
        <v>3</v>
      </c>
      <c r="I67" s="286">
        <v>159000</v>
      </c>
      <c r="J67" s="286">
        <v>477000</v>
      </c>
      <c r="K67" s="479"/>
    </row>
    <row r="68" spans="1:11" x14ac:dyDescent="0.25">
      <c r="A68" s="479"/>
      <c r="B68" s="479"/>
      <c r="C68" s="479"/>
      <c r="D68" s="481"/>
      <c r="E68" s="479"/>
      <c r="F68" s="307" t="s">
        <v>653</v>
      </c>
      <c r="G68" s="286" t="s">
        <v>181</v>
      </c>
      <c r="H68" s="286">
        <v>2</v>
      </c>
      <c r="I68" s="286">
        <v>60000</v>
      </c>
      <c r="J68" s="286">
        <v>120000</v>
      </c>
      <c r="K68" s="479"/>
    </row>
    <row r="69" spans="1:11" x14ac:dyDescent="0.25">
      <c r="A69" s="479"/>
      <c r="B69" s="479"/>
      <c r="C69" s="479"/>
      <c r="D69" s="481"/>
      <c r="E69" s="479"/>
      <c r="F69" s="307" t="s">
        <v>653</v>
      </c>
      <c r="G69" s="286" t="s">
        <v>181</v>
      </c>
      <c r="H69" s="286">
        <v>6</v>
      </c>
      <c r="I69" s="286">
        <v>33000</v>
      </c>
      <c r="J69" s="286">
        <v>198000</v>
      </c>
      <c r="K69" s="479"/>
    </row>
    <row r="70" spans="1:11" x14ac:dyDescent="0.25">
      <c r="A70" s="479"/>
      <c r="B70" s="479"/>
      <c r="C70" s="479"/>
      <c r="D70" s="481"/>
      <c r="E70" s="479"/>
      <c r="F70" s="307" t="s">
        <v>653</v>
      </c>
      <c r="G70" s="286" t="s">
        <v>181</v>
      </c>
      <c r="H70" s="286">
        <v>15</v>
      </c>
      <c r="I70" s="286">
        <v>15000</v>
      </c>
      <c r="J70" s="286">
        <v>225000</v>
      </c>
      <c r="K70" s="479"/>
    </row>
    <row r="71" spans="1:11" x14ac:dyDescent="0.25">
      <c r="A71" s="479"/>
      <c r="B71" s="479"/>
      <c r="C71" s="479"/>
      <c r="D71" s="481"/>
      <c r="E71" s="479"/>
      <c r="F71" s="307" t="s">
        <v>653</v>
      </c>
      <c r="G71" s="286" t="s">
        <v>181</v>
      </c>
      <c r="H71" s="286">
        <v>15</v>
      </c>
      <c r="I71" s="286">
        <v>12000</v>
      </c>
      <c r="J71" s="286">
        <v>180000</v>
      </c>
      <c r="K71" s="479"/>
    </row>
    <row r="72" spans="1:11" x14ac:dyDescent="0.25">
      <c r="A72" s="479"/>
      <c r="B72" s="479"/>
      <c r="C72" s="479"/>
      <c r="D72" s="481"/>
      <c r="E72" s="479"/>
      <c r="F72" s="307" t="s">
        <v>245</v>
      </c>
      <c r="G72" s="286" t="s">
        <v>181</v>
      </c>
      <c r="H72" s="286">
        <v>15</v>
      </c>
      <c r="I72" s="286">
        <v>12000</v>
      </c>
      <c r="J72" s="286">
        <v>180000</v>
      </c>
      <c r="K72" s="479"/>
    </row>
    <row r="73" spans="1:11" x14ac:dyDescent="0.25">
      <c r="A73" s="479"/>
      <c r="B73" s="479"/>
      <c r="C73" s="479"/>
      <c r="D73" s="481"/>
      <c r="E73" s="479"/>
      <c r="F73" s="307" t="s">
        <v>249</v>
      </c>
      <c r="G73" s="286" t="s">
        <v>181</v>
      </c>
      <c r="H73" s="286">
        <v>25</v>
      </c>
      <c r="I73" s="286">
        <v>12000</v>
      </c>
      <c r="J73" s="286">
        <v>300000</v>
      </c>
      <c r="K73" s="479"/>
    </row>
    <row r="74" spans="1:11" x14ac:dyDescent="0.25">
      <c r="A74" s="479"/>
      <c r="B74" s="479"/>
      <c r="C74" s="479"/>
      <c r="D74" s="481"/>
      <c r="E74" s="479"/>
      <c r="F74" s="307" t="s">
        <v>451</v>
      </c>
      <c r="G74" s="286" t="s">
        <v>181</v>
      </c>
      <c r="H74" s="286">
        <v>50</v>
      </c>
      <c r="I74" s="286">
        <v>48000</v>
      </c>
      <c r="J74" s="286">
        <v>2400000</v>
      </c>
      <c r="K74" s="479"/>
    </row>
    <row r="75" spans="1:11" x14ac:dyDescent="0.25">
      <c r="A75" s="479"/>
      <c r="B75" s="479"/>
      <c r="C75" s="479"/>
      <c r="D75" s="481"/>
      <c r="E75" s="479"/>
      <c r="F75" s="307" t="s">
        <v>451</v>
      </c>
      <c r="G75" s="286" t="s">
        <v>181</v>
      </c>
      <c r="H75" s="286">
        <v>20</v>
      </c>
      <c r="I75" s="286">
        <v>30000</v>
      </c>
      <c r="J75" s="286">
        <v>600000</v>
      </c>
      <c r="K75" s="479"/>
    </row>
    <row r="76" spans="1:11" x14ac:dyDescent="0.25">
      <c r="A76" s="479"/>
      <c r="B76" s="479"/>
      <c r="C76" s="479"/>
      <c r="D76" s="481"/>
      <c r="E76" s="479"/>
      <c r="F76" s="307" t="s">
        <v>237</v>
      </c>
      <c r="G76" s="286" t="s">
        <v>21</v>
      </c>
      <c r="H76" s="286">
        <v>250</v>
      </c>
      <c r="I76" s="286">
        <v>6000</v>
      </c>
      <c r="J76" s="286">
        <v>1500000</v>
      </c>
      <c r="K76" s="479"/>
    </row>
    <row r="77" spans="1:11" x14ac:dyDescent="0.25">
      <c r="A77" s="479"/>
      <c r="B77" s="479"/>
      <c r="C77" s="479"/>
      <c r="D77" s="481"/>
      <c r="E77" s="479"/>
      <c r="F77" s="307" t="s">
        <v>237</v>
      </c>
      <c r="G77" s="286" t="s">
        <v>21</v>
      </c>
      <c r="H77" s="286">
        <v>100</v>
      </c>
      <c r="I77" s="286">
        <v>3000</v>
      </c>
      <c r="J77" s="286">
        <v>300000</v>
      </c>
      <c r="K77" s="479"/>
    </row>
    <row r="78" spans="1:11" x14ac:dyDescent="0.25">
      <c r="A78" s="479"/>
      <c r="B78" s="479"/>
      <c r="C78" s="479"/>
      <c r="D78" s="481"/>
      <c r="E78" s="479"/>
      <c r="F78" s="307" t="s">
        <v>237</v>
      </c>
      <c r="G78" s="286" t="s">
        <v>21</v>
      </c>
      <c r="H78" s="286">
        <v>40</v>
      </c>
      <c r="I78" s="286">
        <v>12000</v>
      </c>
      <c r="J78" s="286">
        <v>480000</v>
      </c>
      <c r="K78" s="479"/>
    </row>
    <row r="79" spans="1:11" x14ac:dyDescent="0.25">
      <c r="A79" s="479"/>
      <c r="B79" s="479"/>
      <c r="C79" s="479"/>
      <c r="D79" s="481"/>
      <c r="E79" s="479"/>
      <c r="F79" s="307" t="s">
        <v>237</v>
      </c>
      <c r="G79" s="286" t="s">
        <v>21</v>
      </c>
      <c r="H79" s="286">
        <v>50</v>
      </c>
      <c r="I79" s="286">
        <v>9000</v>
      </c>
      <c r="J79" s="286">
        <v>450000</v>
      </c>
      <c r="K79" s="479"/>
    </row>
    <row r="80" spans="1:11" x14ac:dyDescent="0.25">
      <c r="A80" s="479"/>
      <c r="B80" s="479"/>
      <c r="C80" s="479"/>
      <c r="D80" s="481"/>
      <c r="E80" s="479"/>
      <c r="F80" s="307" t="s">
        <v>237</v>
      </c>
      <c r="G80" s="286" t="s">
        <v>21</v>
      </c>
      <c r="H80" s="286">
        <v>15</v>
      </c>
      <c r="I80" s="286">
        <v>24000</v>
      </c>
      <c r="J80" s="286">
        <v>360000</v>
      </c>
      <c r="K80" s="479"/>
    </row>
    <row r="81" spans="1:11" x14ac:dyDescent="0.25">
      <c r="A81" s="479"/>
      <c r="B81" s="479"/>
      <c r="C81" s="479"/>
      <c r="D81" s="481"/>
      <c r="E81" s="479"/>
      <c r="F81" s="307" t="s">
        <v>254</v>
      </c>
      <c r="G81" s="286" t="s">
        <v>181</v>
      </c>
      <c r="H81" s="286">
        <v>6</v>
      </c>
      <c r="I81" s="286">
        <v>3000</v>
      </c>
      <c r="J81" s="286">
        <v>18000</v>
      </c>
      <c r="K81" s="479"/>
    </row>
    <row r="82" spans="1:11" x14ac:dyDescent="0.25">
      <c r="A82" s="479"/>
      <c r="B82" s="479"/>
      <c r="C82" s="479"/>
      <c r="D82" s="481"/>
      <c r="E82" s="479"/>
      <c r="F82" s="307" t="s">
        <v>746</v>
      </c>
      <c r="G82" s="286" t="s">
        <v>21</v>
      </c>
      <c r="H82" s="286">
        <v>2</v>
      </c>
      <c r="I82" s="286">
        <v>9000</v>
      </c>
      <c r="J82" s="286">
        <v>18000</v>
      </c>
      <c r="K82" s="479"/>
    </row>
    <row r="83" spans="1:11" x14ac:dyDescent="0.25">
      <c r="A83" s="479"/>
      <c r="B83" s="479"/>
      <c r="C83" s="479"/>
      <c r="D83" s="481"/>
      <c r="E83" s="479"/>
      <c r="F83" s="307" t="s">
        <v>747</v>
      </c>
      <c r="G83" s="286" t="s">
        <v>181</v>
      </c>
      <c r="H83" s="286">
        <v>20</v>
      </c>
      <c r="I83" s="286">
        <v>1500</v>
      </c>
      <c r="J83" s="286">
        <v>30000</v>
      </c>
      <c r="K83" s="479"/>
    </row>
    <row r="84" spans="1:11" x14ac:dyDescent="0.25">
      <c r="A84" s="479"/>
      <c r="B84" s="479"/>
      <c r="C84" s="479"/>
      <c r="D84" s="481"/>
      <c r="E84" s="479"/>
      <c r="F84" s="307" t="s">
        <v>747</v>
      </c>
      <c r="G84" s="286" t="s">
        <v>181</v>
      </c>
      <c r="H84" s="286">
        <v>40</v>
      </c>
      <c r="I84" s="286">
        <v>600</v>
      </c>
      <c r="J84" s="286">
        <v>24000</v>
      </c>
      <c r="K84" s="479"/>
    </row>
    <row r="85" spans="1:11" x14ac:dyDescent="0.25">
      <c r="A85" s="479"/>
      <c r="B85" s="479"/>
      <c r="C85" s="479"/>
      <c r="D85" s="481"/>
      <c r="E85" s="479"/>
      <c r="F85" s="307" t="s">
        <v>748</v>
      </c>
      <c r="G85" s="286" t="s">
        <v>484</v>
      </c>
      <c r="H85" s="286">
        <v>1</v>
      </c>
      <c r="I85" s="286">
        <v>60000</v>
      </c>
      <c r="J85" s="286">
        <v>60000</v>
      </c>
      <c r="K85" s="479"/>
    </row>
    <row r="86" spans="1:11" x14ac:dyDescent="0.25">
      <c r="A86" s="479"/>
      <c r="B86" s="479"/>
      <c r="C86" s="479"/>
      <c r="D86" s="481"/>
      <c r="E86" s="479"/>
      <c r="F86" s="307" t="s">
        <v>654</v>
      </c>
      <c r="G86" s="286" t="s">
        <v>181</v>
      </c>
      <c r="H86" s="286">
        <v>1</v>
      </c>
      <c r="I86" s="286">
        <v>39000</v>
      </c>
      <c r="J86" s="286">
        <v>39000</v>
      </c>
      <c r="K86" s="479"/>
    </row>
    <row r="87" spans="1:11" x14ac:dyDescent="0.25">
      <c r="A87" s="480"/>
      <c r="B87" s="480"/>
      <c r="C87" s="480"/>
      <c r="D87" s="482"/>
      <c r="E87" s="480"/>
      <c r="F87" s="298" t="s">
        <v>444</v>
      </c>
      <c r="G87" s="291"/>
      <c r="H87" s="291"/>
      <c r="I87" s="291"/>
      <c r="J87" s="291">
        <v>8769000</v>
      </c>
      <c r="K87" s="480"/>
    </row>
    <row r="88" spans="1:11" x14ac:dyDescent="0.25">
      <c r="A88" s="479">
        <v>1331160</v>
      </c>
      <c r="B88" s="479">
        <v>194776</v>
      </c>
      <c r="C88" s="479" t="s">
        <v>734</v>
      </c>
      <c r="D88" s="481" t="s">
        <v>733</v>
      </c>
      <c r="E88" s="479">
        <v>304706819</v>
      </c>
      <c r="F88" s="307" t="s">
        <v>735</v>
      </c>
      <c r="G88" s="286" t="s">
        <v>208</v>
      </c>
      <c r="H88" s="286">
        <v>50</v>
      </c>
      <c r="I88" s="286">
        <v>31200</v>
      </c>
      <c r="J88" s="286">
        <v>1560000</v>
      </c>
      <c r="K88" s="479">
        <v>977470402</v>
      </c>
    </row>
    <row r="89" spans="1:11" x14ac:dyDescent="0.25">
      <c r="A89" s="479"/>
      <c r="B89" s="479"/>
      <c r="C89" s="479"/>
      <c r="D89" s="481"/>
      <c r="E89" s="479"/>
      <c r="F89" s="307" t="s">
        <v>736</v>
      </c>
      <c r="G89" s="286" t="s">
        <v>0</v>
      </c>
      <c r="H89" s="286">
        <v>10</v>
      </c>
      <c r="I89" s="286">
        <v>15600</v>
      </c>
      <c r="J89" s="286">
        <v>156000</v>
      </c>
      <c r="K89" s="479"/>
    </row>
    <row r="90" spans="1:11" x14ac:dyDescent="0.25">
      <c r="A90" s="479"/>
      <c r="B90" s="479"/>
      <c r="C90" s="479"/>
      <c r="D90" s="481"/>
      <c r="E90" s="479"/>
      <c r="F90" s="307" t="s">
        <v>444</v>
      </c>
      <c r="G90" s="286"/>
      <c r="H90" s="286"/>
      <c r="I90" s="286"/>
      <c r="J90" s="286">
        <v>1716000</v>
      </c>
      <c r="K90" s="479"/>
    </row>
    <row r="91" spans="1:11" x14ac:dyDescent="0.25">
      <c r="A91" s="485">
        <v>1331264</v>
      </c>
      <c r="B91" s="485">
        <v>194781</v>
      </c>
      <c r="C91" s="485" t="s">
        <v>734</v>
      </c>
      <c r="D91" s="486" t="s">
        <v>737</v>
      </c>
      <c r="E91" s="485">
        <v>308254500</v>
      </c>
      <c r="F91" s="307" t="s">
        <v>698</v>
      </c>
      <c r="G91" s="286" t="s">
        <v>699</v>
      </c>
      <c r="H91" s="286">
        <v>8</v>
      </c>
      <c r="I91" s="286">
        <v>144000</v>
      </c>
      <c r="J91" s="286">
        <v>1152000</v>
      </c>
      <c r="K91" s="485">
        <v>909299929</v>
      </c>
    </row>
    <row r="92" spans="1:11" x14ac:dyDescent="0.25">
      <c r="A92" s="485"/>
      <c r="B92" s="485"/>
      <c r="C92" s="485"/>
      <c r="D92" s="486"/>
      <c r="E92" s="485"/>
      <c r="F92" s="307" t="s">
        <v>529</v>
      </c>
      <c r="G92" s="286" t="s">
        <v>0</v>
      </c>
      <c r="H92" s="286">
        <v>1000</v>
      </c>
      <c r="I92" s="286">
        <v>1056</v>
      </c>
      <c r="J92" s="286">
        <v>1056000</v>
      </c>
      <c r="K92" s="485"/>
    </row>
    <row r="93" spans="1:11" x14ac:dyDescent="0.25">
      <c r="A93" s="485"/>
      <c r="B93" s="485"/>
      <c r="C93" s="485"/>
      <c r="D93" s="486"/>
      <c r="E93" s="485"/>
      <c r="F93" s="307" t="s">
        <v>700</v>
      </c>
      <c r="G93" s="286" t="s">
        <v>181</v>
      </c>
      <c r="H93" s="286">
        <v>500</v>
      </c>
      <c r="I93" s="286">
        <v>2880</v>
      </c>
      <c r="J93" s="286">
        <v>1440000</v>
      </c>
      <c r="K93" s="485"/>
    </row>
    <row r="94" spans="1:11" x14ac:dyDescent="0.25">
      <c r="A94" s="485"/>
      <c r="B94" s="485"/>
      <c r="C94" s="485"/>
      <c r="D94" s="486"/>
      <c r="E94" s="485"/>
      <c r="F94" s="307" t="s">
        <v>444</v>
      </c>
      <c r="G94" s="286"/>
      <c r="H94" s="286"/>
      <c r="I94" s="286"/>
      <c r="J94" s="286">
        <v>3648000</v>
      </c>
      <c r="K94" s="485"/>
    </row>
    <row r="95" spans="1:11" x14ac:dyDescent="0.25">
      <c r="A95" s="285">
        <v>1331162</v>
      </c>
      <c r="B95" s="285">
        <v>194790</v>
      </c>
      <c r="C95" s="285" t="s">
        <v>734</v>
      </c>
      <c r="D95" s="304" t="s">
        <v>738</v>
      </c>
      <c r="E95" s="285">
        <v>307210872</v>
      </c>
      <c r="F95" s="307" t="s">
        <v>739</v>
      </c>
      <c r="G95" s="286" t="s">
        <v>208</v>
      </c>
      <c r="H95" s="286">
        <v>40</v>
      </c>
      <c r="I95" s="286">
        <v>26400</v>
      </c>
      <c r="J95" s="286">
        <v>1056000</v>
      </c>
      <c r="K95" s="290">
        <v>913235444</v>
      </c>
    </row>
    <row r="96" spans="1:11" x14ac:dyDescent="0.25">
      <c r="A96" s="479">
        <v>1327369</v>
      </c>
      <c r="B96" s="479">
        <v>188746</v>
      </c>
      <c r="C96" s="479" t="s">
        <v>724</v>
      </c>
      <c r="D96" s="481" t="s">
        <v>185</v>
      </c>
      <c r="E96" s="479">
        <v>304368930</v>
      </c>
      <c r="F96" s="307" t="s">
        <v>725</v>
      </c>
      <c r="G96" s="286" t="s">
        <v>21</v>
      </c>
      <c r="H96" s="286">
        <v>610</v>
      </c>
      <c r="I96" s="286">
        <v>24000</v>
      </c>
      <c r="J96" s="286">
        <v>14640000</v>
      </c>
      <c r="K96" s="479">
        <v>946453065</v>
      </c>
    </row>
    <row r="97" spans="1:11" x14ac:dyDescent="0.25">
      <c r="A97" s="479"/>
      <c r="B97" s="479"/>
      <c r="C97" s="479"/>
      <c r="D97" s="481"/>
      <c r="E97" s="479"/>
      <c r="F97" s="307" t="s">
        <v>725</v>
      </c>
      <c r="G97" s="286" t="s">
        <v>21</v>
      </c>
      <c r="H97" s="286">
        <v>400</v>
      </c>
      <c r="I97" s="286">
        <v>19200</v>
      </c>
      <c r="J97" s="286">
        <v>7680000</v>
      </c>
      <c r="K97" s="479"/>
    </row>
    <row r="98" spans="1:11" x14ac:dyDescent="0.25">
      <c r="A98" s="479"/>
      <c r="B98" s="479"/>
      <c r="C98" s="479"/>
      <c r="D98" s="481"/>
      <c r="E98" s="479"/>
      <c r="F98" s="307" t="s">
        <v>725</v>
      </c>
      <c r="G98" s="286" t="s">
        <v>21</v>
      </c>
      <c r="H98" s="286">
        <v>60</v>
      </c>
      <c r="I98" s="286">
        <v>38400</v>
      </c>
      <c r="J98" s="286">
        <v>2304000</v>
      </c>
      <c r="K98" s="479"/>
    </row>
    <row r="99" spans="1:11" x14ac:dyDescent="0.25">
      <c r="A99" s="479"/>
      <c r="B99" s="479"/>
      <c r="C99" s="479"/>
      <c r="D99" s="481"/>
      <c r="E99" s="479"/>
      <c r="F99" s="307" t="s">
        <v>726</v>
      </c>
      <c r="G99" s="286" t="s">
        <v>181</v>
      </c>
      <c r="H99" s="286">
        <v>10</v>
      </c>
      <c r="I99" s="286">
        <v>14400</v>
      </c>
      <c r="J99" s="286">
        <v>144000</v>
      </c>
      <c r="K99" s="479"/>
    </row>
    <row r="100" spans="1:11" x14ac:dyDescent="0.25">
      <c r="A100" s="479"/>
      <c r="B100" s="479"/>
      <c r="C100" s="479"/>
      <c r="D100" s="481"/>
      <c r="E100" s="479"/>
      <c r="F100" s="307" t="s">
        <v>163</v>
      </c>
      <c r="G100" s="286" t="s">
        <v>21</v>
      </c>
      <c r="H100" s="286">
        <v>780</v>
      </c>
      <c r="I100" s="286">
        <v>19200</v>
      </c>
      <c r="J100" s="286">
        <v>14976000</v>
      </c>
      <c r="K100" s="479"/>
    </row>
    <row r="101" spans="1:11" x14ac:dyDescent="0.25">
      <c r="A101" s="479"/>
      <c r="B101" s="479"/>
      <c r="C101" s="479"/>
      <c r="D101" s="481"/>
      <c r="E101" s="479"/>
      <c r="F101" s="307" t="s">
        <v>705</v>
      </c>
      <c r="G101" s="286" t="s">
        <v>669</v>
      </c>
      <c r="H101" s="286">
        <v>410</v>
      </c>
      <c r="I101" s="286">
        <v>67200</v>
      </c>
      <c r="J101" s="286">
        <v>27552000</v>
      </c>
      <c r="K101" s="479"/>
    </row>
    <row r="102" spans="1:11" x14ac:dyDescent="0.25">
      <c r="A102" s="479"/>
      <c r="B102" s="479"/>
      <c r="C102" s="479"/>
      <c r="D102" s="481"/>
      <c r="E102" s="479"/>
      <c r="F102" s="307" t="s">
        <v>252</v>
      </c>
      <c r="G102" s="286" t="s">
        <v>0</v>
      </c>
      <c r="H102" s="286">
        <v>17</v>
      </c>
      <c r="I102" s="286">
        <v>43200</v>
      </c>
      <c r="J102" s="286">
        <v>734400</v>
      </c>
      <c r="K102" s="479"/>
    </row>
    <row r="103" spans="1:11" x14ac:dyDescent="0.25">
      <c r="A103" s="480"/>
      <c r="B103" s="480"/>
      <c r="C103" s="480"/>
      <c r="D103" s="482"/>
      <c r="E103" s="480"/>
      <c r="F103" s="298" t="s">
        <v>444</v>
      </c>
      <c r="G103" s="291"/>
      <c r="H103" s="291"/>
      <c r="I103" s="291"/>
      <c r="J103" s="291">
        <v>68030400</v>
      </c>
      <c r="K103" s="480"/>
    </row>
    <row r="104" spans="1:11" x14ac:dyDescent="0.25">
      <c r="A104" s="485">
        <v>1327708</v>
      </c>
      <c r="B104" s="485">
        <v>189038</v>
      </c>
      <c r="C104" s="485" t="s">
        <v>732</v>
      </c>
      <c r="D104" s="486" t="s">
        <v>730</v>
      </c>
      <c r="E104" s="485">
        <v>306407151</v>
      </c>
      <c r="F104" s="307" t="s">
        <v>645</v>
      </c>
      <c r="G104" s="286" t="s">
        <v>701</v>
      </c>
      <c r="H104" s="297">
        <v>3.5</v>
      </c>
      <c r="I104" s="286">
        <v>3440000</v>
      </c>
      <c r="J104" s="286">
        <v>12040000</v>
      </c>
      <c r="K104" s="485">
        <v>943077111</v>
      </c>
    </row>
    <row r="105" spans="1:11" x14ac:dyDescent="0.25">
      <c r="A105" s="485"/>
      <c r="B105" s="485"/>
      <c r="C105" s="485"/>
      <c r="D105" s="486"/>
      <c r="E105" s="485"/>
      <c r="F105" s="307" t="s">
        <v>731</v>
      </c>
      <c r="G105" s="286" t="s">
        <v>701</v>
      </c>
      <c r="H105" s="286">
        <v>2</v>
      </c>
      <c r="I105" s="286">
        <v>5160000</v>
      </c>
      <c r="J105" s="286">
        <v>10320000</v>
      </c>
      <c r="K105" s="485"/>
    </row>
    <row r="106" spans="1:11" x14ac:dyDescent="0.25">
      <c r="A106" s="485"/>
      <c r="B106" s="485"/>
      <c r="C106" s="485"/>
      <c r="D106" s="486"/>
      <c r="E106" s="485"/>
      <c r="F106" s="307" t="s">
        <v>377</v>
      </c>
      <c r="G106" s="286" t="s">
        <v>0</v>
      </c>
      <c r="H106" s="286">
        <v>500</v>
      </c>
      <c r="I106" s="286">
        <v>4300</v>
      </c>
      <c r="J106" s="286">
        <v>2150000</v>
      </c>
      <c r="K106" s="485"/>
    </row>
    <row r="107" spans="1:11" x14ac:dyDescent="0.25">
      <c r="A107" s="487"/>
      <c r="B107" s="487"/>
      <c r="C107" s="487"/>
      <c r="D107" s="488"/>
      <c r="E107" s="487"/>
      <c r="F107" s="298" t="s">
        <v>444</v>
      </c>
      <c r="G107" s="291"/>
      <c r="H107" s="291"/>
      <c r="I107" s="291"/>
      <c r="J107" s="291">
        <v>24510000</v>
      </c>
      <c r="K107" s="487"/>
    </row>
    <row r="108" spans="1:11" x14ac:dyDescent="0.25">
      <c r="A108" s="479">
        <v>1318861</v>
      </c>
      <c r="B108" s="479">
        <v>183698</v>
      </c>
      <c r="C108" s="479" t="s">
        <v>697</v>
      </c>
      <c r="D108" s="481" t="s">
        <v>708</v>
      </c>
      <c r="E108" s="479">
        <v>307680828</v>
      </c>
      <c r="F108" s="307" t="s">
        <v>706</v>
      </c>
      <c r="G108" s="286" t="s">
        <v>181</v>
      </c>
      <c r="H108" s="286">
        <v>10</v>
      </c>
      <c r="I108" s="286">
        <v>310800</v>
      </c>
      <c r="J108" s="286">
        <v>3108000</v>
      </c>
      <c r="K108" s="479">
        <v>909105107</v>
      </c>
    </row>
    <row r="109" spans="1:11" x14ac:dyDescent="0.25">
      <c r="A109" s="479"/>
      <c r="B109" s="479"/>
      <c r="C109" s="479"/>
      <c r="D109" s="481"/>
      <c r="E109" s="479"/>
      <c r="F109" s="307" t="s">
        <v>707</v>
      </c>
      <c r="G109" s="286" t="s">
        <v>181</v>
      </c>
      <c r="H109" s="286">
        <v>10</v>
      </c>
      <c r="I109" s="286">
        <v>42000</v>
      </c>
      <c r="J109" s="286">
        <v>420000</v>
      </c>
      <c r="K109" s="479"/>
    </row>
    <row r="110" spans="1:11" x14ac:dyDescent="0.25">
      <c r="A110" s="480"/>
      <c r="B110" s="480"/>
      <c r="C110" s="480"/>
      <c r="D110" s="482"/>
      <c r="E110" s="480"/>
      <c r="F110" s="298" t="s">
        <v>444</v>
      </c>
      <c r="G110" s="291"/>
      <c r="H110" s="291"/>
      <c r="I110" s="291"/>
      <c r="J110" s="291">
        <v>3528000</v>
      </c>
      <c r="K110" s="480"/>
    </row>
    <row r="111" spans="1:11" x14ac:dyDescent="0.25">
      <c r="A111" s="479">
        <v>1319229</v>
      </c>
      <c r="B111" s="479">
        <v>183829</v>
      </c>
      <c r="C111" s="479" t="s">
        <v>697</v>
      </c>
      <c r="D111" s="481" t="s">
        <v>709</v>
      </c>
      <c r="E111" s="479">
        <v>308092355</v>
      </c>
      <c r="F111" s="307" t="s">
        <v>710</v>
      </c>
      <c r="G111" s="286" t="s">
        <v>0</v>
      </c>
      <c r="H111" s="286">
        <v>200</v>
      </c>
      <c r="I111" s="286">
        <v>1410</v>
      </c>
      <c r="J111" s="286">
        <v>282000</v>
      </c>
      <c r="K111" s="479">
        <v>901892346</v>
      </c>
    </row>
    <row r="112" spans="1:11" x14ac:dyDescent="0.25">
      <c r="A112" s="479"/>
      <c r="B112" s="479"/>
      <c r="C112" s="479"/>
      <c r="D112" s="481"/>
      <c r="E112" s="479"/>
      <c r="F112" s="307" t="s">
        <v>711</v>
      </c>
      <c r="G112" s="286" t="s">
        <v>0</v>
      </c>
      <c r="H112" s="286">
        <v>10</v>
      </c>
      <c r="I112" s="286">
        <v>65800</v>
      </c>
      <c r="J112" s="286">
        <v>658000</v>
      </c>
      <c r="K112" s="479"/>
    </row>
    <row r="113" spans="1:11" x14ac:dyDescent="0.25">
      <c r="A113" s="479"/>
      <c r="B113" s="479"/>
      <c r="C113" s="479"/>
      <c r="D113" s="481"/>
      <c r="E113" s="479"/>
      <c r="F113" s="307" t="s">
        <v>444</v>
      </c>
      <c r="G113" s="286"/>
      <c r="H113" s="286"/>
      <c r="I113" s="286"/>
      <c r="J113" s="286">
        <v>940000</v>
      </c>
      <c r="K113" s="479"/>
    </row>
    <row r="114" spans="1:11" x14ac:dyDescent="0.25">
      <c r="A114" s="295">
        <v>1315740</v>
      </c>
      <c r="B114" s="295">
        <v>181320</v>
      </c>
      <c r="C114" s="295" t="s">
        <v>682</v>
      </c>
      <c r="D114" s="306" t="s">
        <v>685</v>
      </c>
      <c r="E114" s="295">
        <v>304629344</v>
      </c>
      <c r="F114" s="298" t="s">
        <v>686</v>
      </c>
      <c r="G114" s="291" t="s">
        <v>181</v>
      </c>
      <c r="H114" s="291">
        <v>30</v>
      </c>
      <c r="I114" s="291">
        <v>87500</v>
      </c>
      <c r="J114" s="291">
        <v>2625000</v>
      </c>
      <c r="K114" s="296">
        <v>936877770</v>
      </c>
    </row>
    <row r="115" spans="1:11" x14ac:dyDescent="0.25">
      <c r="A115" s="479">
        <v>1315739</v>
      </c>
      <c r="B115" s="479">
        <v>181356</v>
      </c>
      <c r="C115" s="479" t="s">
        <v>682</v>
      </c>
      <c r="D115" s="481" t="s">
        <v>687</v>
      </c>
      <c r="E115" s="479">
        <v>306506384</v>
      </c>
      <c r="F115" s="307" t="s">
        <v>688</v>
      </c>
      <c r="G115" s="286" t="s">
        <v>181</v>
      </c>
      <c r="H115" s="286">
        <v>1</v>
      </c>
      <c r="I115" s="286">
        <v>1560000</v>
      </c>
      <c r="J115" s="286">
        <v>1560000</v>
      </c>
      <c r="K115" s="479">
        <v>998446327</v>
      </c>
    </row>
    <row r="116" spans="1:11" x14ac:dyDescent="0.25">
      <c r="A116" s="479"/>
      <c r="B116" s="479"/>
      <c r="C116" s="479"/>
      <c r="D116" s="481"/>
      <c r="E116" s="479"/>
      <c r="F116" s="307" t="s">
        <v>689</v>
      </c>
      <c r="G116" s="286" t="s">
        <v>181</v>
      </c>
      <c r="H116" s="286">
        <v>5</v>
      </c>
      <c r="I116" s="286">
        <v>88400</v>
      </c>
      <c r="J116" s="286">
        <v>442000</v>
      </c>
      <c r="K116" s="479"/>
    </row>
    <row r="117" spans="1:11" x14ac:dyDescent="0.25">
      <c r="A117" s="479"/>
      <c r="B117" s="479"/>
      <c r="C117" s="479"/>
      <c r="D117" s="481"/>
      <c r="E117" s="479"/>
      <c r="F117" s="307" t="s">
        <v>690</v>
      </c>
      <c r="G117" s="286" t="s">
        <v>181</v>
      </c>
      <c r="H117" s="286">
        <v>2</v>
      </c>
      <c r="I117" s="286">
        <v>299000</v>
      </c>
      <c r="J117" s="286">
        <v>598000</v>
      </c>
      <c r="K117" s="479"/>
    </row>
    <row r="118" spans="1:11" x14ac:dyDescent="0.25">
      <c r="A118" s="479"/>
      <c r="B118" s="479"/>
      <c r="C118" s="479"/>
      <c r="D118" s="481"/>
      <c r="E118" s="479"/>
      <c r="F118" s="307" t="s">
        <v>444</v>
      </c>
      <c r="G118" s="286"/>
      <c r="H118" s="286"/>
      <c r="I118" s="286"/>
      <c r="J118" s="286">
        <v>2600000</v>
      </c>
      <c r="K118" s="479"/>
    </row>
    <row r="119" spans="1:11" x14ac:dyDescent="0.25">
      <c r="A119" s="285">
        <v>1315737</v>
      </c>
      <c r="B119" s="285">
        <v>181375</v>
      </c>
      <c r="C119" s="285" t="s">
        <v>682</v>
      </c>
      <c r="D119" s="304" t="s">
        <v>691</v>
      </c>
      <c r="E119" s="285">
        <v>305000408</v>
      </c>
      <c r="F119" s="307" t="s">
        <v>675</v>
      </c>
      <c r="G119" s="286" t="s">
        <v>181</v>
      </c>
      <c r="H119" s="286">
        <v>50</v>
      </c>
      <c r="I119" s="286">
        <v>2720</v>
      </c>
      <c r="J119" s="286">
        <v>136000</v>
      </c>
      <c r="K119" s="290">
        <v>935754354</v>
      </c>
    </row>
    <row r="120" spans="1:11" x14ac:dyDescent="0.25">
      <c r="A120" s="285">
        <v>1315845</v>
      </c>
      <c r="B120" s="285">
        <v>181477</v>
      </c>
      <c r="C120" s="285" t="s">
        <v>682</v>
      </c>
      <c r="D120" s="304" t="s">
        <v>692</v>
      </c>
      <c r="E120" s="285">
        <v>304382979</v>
      </c>
      <c r="F120" s="307" t="s">
        <v>474</v>
      </c>
      <c r="G120" s="286" t="s">
        <v>181</v>
      </c>
      <c r="H120" s="286">
        <v>2</v>
      </c>
      <c r="I120" s="286">
        <v>1860000</v>
      </c>
      <c r="J120" s="286">
        <v>3720000</v>
      </c>
      <c r="K120" s="285">
        <v>909704238</v>
      </c>
    </row>
    <row r="121" spans="1:11" x14ac:dyDescent="0.25">
      <c r="A121" s="479">
        <v>1315459</v>
      </c>
      <c r="B121" s="479">
        <v>181805</v>
      </c>
      <c r="C121" s="479" t="s">
        <v>682</v>
      </c>
      <c r="D121" s="481" t="s">
        <v>693</v>
      </c>
      <c r="E121" s="479">
        <v>306588173</v>
      </c>
      <c r="F121" s="307" t="s">
        <v>655</v>
      </c>
      <c r="G121" s="286" t="s">
        <v>181</v>
      </c>
      <c r="H121" s="286">
        <v>2</v>
      </c>
      <c r="I121" s="286">
        <v>4300000</v>
      </c>
      <c r="J121" s="286">
        <v>8600000</v>
      </c>
      <c r="K121" s="479">
        <v>994747777</v>
      </c>
    </row>
    <row r="122" spans="1:11" x14ac:dyDescent="0.25">
      <c r="A122" s="479"/>
      <c r="B122" s="479"/>
      <c r="C122" s="479"/>
      <c r="D122" s="481"/>
      <c r="E122" s="479"/>
      <c r="F122" s="307" t="s">
        <v>655</v>
      </c>
      <c r="G122" s="286" t="s">
        <v>181</v>
      </c>
      <c r="H122" s="286">
        <v>1</v>
      </c>
      <c r="I122" s="286">
        <v>10062000</v>
      </c>
      <c r="J122" s="286">
        <v>10062000</v>
      </c>
      <c r="K122" s="479"/>
    </row>
    <row r="123" spans="1:11" x14ac:dyDescent="0.25">
      <c r="A123" s="479"/>
      <c r="B123" s="479"/>
      <c r="C123" s="479"/>
      <c r="D123" s="481"/>
      <c r="E123" s="479"/>
      <c r="F123" s="307" t="s">
        <v>655</v>
      </c>
      <c r="G123" s="286" t="s">
        <v>181</v>
      </c>
      <c r="H123" s="286">
        <v>1</v>
      </c>
      <c r="I123" s="286">
        <v>5762000</v>
      </c>
      <c r="J123" s="286">
        <v>5762000</v>
      </c>
      <c r="K123" s="479"/>
    </row>
    <row r="124" spans="1:11" x14ac:dyDescent="0.25">
      <c r="A124" s="479"/>
      <c r="B124" s="479"/>
      <c r="C124" s="479"/>
      <c r="D124" s="481"/>
      <c r="E124" s="479"/>
      <c r="F124" s="307" t="s">
        <v>444</v>
      </c>
      <c r="G124" s="286"/>
      <c r="H124" s="286"/>
      <c r="I124" s="286"/>
      <c r="J124" s="286">
        <v>24424000</v>
      </c>
      <c r="K124" s="479"/>
    </row>
    <row r="125" spans="1:11" x14ac:dyDescent="0.25">
      <c r="A125" s="479">
        <v>1315738</v>
      </c>
      <c r="B125" s="479">
        <v>181263</v>
      </c>
      <c r="C125" s="479" t="s">
        <v>682</v>
      </c>
      <c r="D125" s="481" t="s">
        <v>683</v>
      </c>
      <c r="E125" s="479">
        <v>300465236</v>
      </c>
      <c r="F125" s="307" t="s">
        <v>684</v>
      </c>
      <c r="G125" s="286" t="s">
        <v>181</v>
      </c>
      <c r="H125" s="286">
        <v>15</v>
      </c>
      <c r="I125" s="286">
        <v>400000</v>
      </c>
      <c r="J125" s="286">
        <v>6000000</v>
      </c>
      <c r="K125" s="479">
        <v>936514400</v>
      </c>
    </row>
    <row r="126" spans="1:11" x14ac:dyDescent="0.25">
      <c r="A126" s="479"/>
      <c r="B126" s="479"/>
      <c r="C126" s="479"/>
      <c r="D126" s="481"/>
      <c r="E126" s="479"/>
      <c r="F126" s="307" t="s">
        <v>684</v>
      </c>
      <c r="G126" s="286" t="s">
        <v>181</v>
      </c>
      <c r="H126" s="286">
        <v>5</v>
      </c>
      <c r="I126" s="286">
        <v>600000</v>
      </c>
      <c r="J126" s="286">
        <v>3000000</v>
      </c>
      <c r="K126" s="479"/>
    </row>
    <row r="127" spans="1:11" x14ac:dyDescent="0.25">
      <c r="A127" s="479"/>
      <c r="B127" s="479"/>
      <c r="C127" s="479"/>
      <c r="D127" s="481"/>
      <c r="E127" s="479"/>
      <c r="F127" s="307" t="s">
        <v>444</v>
      </c>
      <c r="G127" s="286"/>
      <c r="H127" s="286"/>
      <c r="I127" s="286"/>
      <c r="J127" s="286">
        <v>9000000</v>
      </c>
      <c r="K127" s="479"/>
    </row>
    <row r="128" spans="1:11" x14ac:dyDescent="0.25">
      <c r="A128" s="285">
        <v>1314174</v>
      </c>
      <c r="B128" s="285">
        <v>180934</v>
      </c>
      <c r="C128" s="285" t="s">
        <v>678</v>
      </c>
      <c r="D128" s="304" t="s">
        <v>649</v>
      </c>
      <c r="E128" s="285">
        <v>302599179</v>
      </c>
      <c r="F128" s="307" t="s">
        <v>380</v>
      </c>
      <c r="G128" s="286" t="s">
        <v>181</v>
      </c>
      <c r="H128" s="286">
        <v>25</v>
      </c>
      <c r="I128" s="286">
        <v>362600</v>
      </c>
      <c r="J128" s="286">
        <v>9065000</v>
      </c>
      <c r="K128" s="290">
        <v>934256553</v>
      </c>
    </row>
    <row r="129" spans="1:11" x14ac:dyDescent="0.25">
      <c r="A129" s="285">
        <v>1313346</v>
      </c>
      <c r="B129" s="285">
        <v>180470</v>
      </c>
      <c r="C129" s="285" t="s">
        <v>677</v>
      </c>
      <c r="D129" s="304" t="s">
        <v>649</v>
      </c>
      <c r="E129" s="285">
        <v>302599179</v>
      </c>
      <c r="F129" s="307" t="s">
        <v>665</v>
      </c>
      <c r="G129" s="286" t="s">
        <v>181</v>
      </c>
      <c r="H129" s="286">
        <v>6</v>
      </c>
      <c r="I129" s="286">
        <v>1950000</v>
      </c>
      <c r="J129" s="286">
        <v>11700000</v>
      </c>
      <c r="K129" s="290">
        <v>934256553</v>
      </c>
    </row>
    <row r="130" spans="1:11" x14ac:dyDescent="0.25">
      <c r="A130" s="479">
        <v>1314170</v>
      </c>
      <c r="B130" s="479">
        <v>180910</v>
      </c>
      <c r="C130" s="479" t="s">
        <v>678</v>
      </c>
      <c r="D130" s="481" t="s">
        <v>679</v>
      </c>
      <c r="E130" s="479">
        <v>307953691</v>
      </c>
      <c r="F130" s="307" t="s">
        <v>680</v>
      </c>
      <c r="G130" s="286" t="s">
        <v>181</v>
      </c>
      <c r="H130" s="286">
        <v>2000</v>
      </c>
      <c r="I130" s="286">
        <v>360</v>
      </c>
      <c r="J130" s="286">
        <v>720000</v>
      </c>
      <c r="K130" s="479">
        <v>3058824</v>
      </c>
    </row>
    <row r="131" spans="1:11" x14ac:dyDescent="0.25">
      <c r="A131" s="479"/>
      <c r="B131" s="479"/>
      <c r="C131" s="479"/>
      <c r="D131" s="481"/>
      <c r="E131" s="479"/>
      <c r="F131" s="307" t="s">
        <v>681</v>
      </c>
      <c r="G131" s="286" t="s">
        <v>181</v>
      </c>
      <c r="H131" s="286">
        <v>2000</v>
      </c>
      <c r="I131" s="286">
        <v>360</v>
      </c>
      <c r="J131" s="286">
        <v>720000</v>
      </c>
      <c r="K131" s="479"/>
    </row>
    <row r="132" spans="1:11" x14ac:dyDescent="0.25">
      <c r="A132" s="480"/>
      <c r="B132" s="480"/>
      <c r="C132" s="480"/>
      <c r="D132" s="482"/>
      <c r="E132" s="480"/>
      <c r="F132" s="298" t="s">
        <v>444</v>
      </c>
      <c r="G132" s="291"/>
      <c r="H132" s="291"/>
      <c r="I132" s="291"/>
      <c r="J132" s="291">
        <v>1440000</v>
      </c>
      <c r="K132" s="480"/>
    </row>
    <row r="133" spans="1:11" x14ac:dyDescent="0.25">
      <c r="A133" s="479">
        <v>1308215</v>
      </c>
      <c r="B133" s="479">
        <v>177270</v>
      </c>
      <c r="C133" s="479" t="s">
        <v>659</v>
      </c>
      <c r="D133" s="481" t="s">
        <v>648</v>
      </c>
      <c r="E133" s="479">
        <v>307845200</v>
      </c>
      <c r="F133" s="307" t="s">
        <v>328</v>
      </c>
      <c r="G133" s="286" t="s">
        <v>669</v>
      </c>
      <c r="H133" s="286">
        <v>280</v>
      </c>
      <c r="I133" s="286">
        <v>82500</v>
      </c>
      <c r="J133" s="286">
        <v>23100000</v>
      </c>
      <c r="K133" s="479">
        <v>902529990</v>
      </c>
    </row>
    <row r="134" spans="1:11" x14ac:dyDescent="0.25">
      <c r="A134" s="479"/>
      <c r="B134" s="479"/>
      <c r="C134" s="479"/>
      <c r="D134" s="481"/>
      <c r="E134" s="479"/>
      <c r="F134" s="307" t="s">
        <v>238</v>
      </c>
      <c r="G134" s="286" t="s">
        <v>21</v>
      </c>
      <c r="H134" s="286">
        <v>280</v>
      </c>
      <c r="I134" s="286">
        <v>9900</v>
      </c>
      <c r="J134" s="286">
        <v>2772000</v>
      </c>
      <c r="K134" s="479"/>
    </row>
    <row r="135" spans="1:11" x14ac:dyDescent="0.25">
      <c r="A135" s="480"/>
      <c r="B135" s="480"/>
      <c r="C135" s="480"/>
      <c r="D135" s="482"/>
      <c r="E135" s="480"/>
      <c r="F135" s="298" t="s">
        <v>444</v>
      </c>
      <c r="G135" s="291"/>
      <c r="H135" s="291"/>
      <c r="I135" s="291"/>
      <c r="J135" s="291">
        <v>25872000</v>
      </c>
      <c r="K135" s="480"/>
    </row>
    <row r="136" spans="1:11" x14ac:dyDescent="0.25">
      <c r="A136" s="479">
        <v>1308222</v>
      </c>
      <c r="B136" s="479">
        <v>177260</v>
      </c>
      <c r="C136" s="479" t="s">
        <v>659</v>
      </c>
      <c r="D136" s="481" t="s">
        <v>666</v>
      </c>
      <c r="E136" s="479">
        <v>307645434</v>
      </c>
      <c r="F136" s="307" t="s">
        <v>658</v>
      </c>
      <c r="G136" s="286" t="s">
        <v>181</v>
      </c>
      <c r="H136" s="286">
        <v>10</v>
      </c>
      <c r="I136" s="286">
        <v>22200</v>
      </c>
      <c r="J136" s="286">
        <v>222000</v>
      </c>
      <c r="K136" s="479">
        <v>975976777</v>
      </c>
    </row>
    <row r="137" spans="1:11" x14ac:dyDescent="0.25">
      <c r="A137" s="479"/>
      <c r="B137" s="479"/>
      <c r="C137" s="479"/>
      <c r="D137" s="481"/>
      <c r="E137" s="479"/>
      <c r="F137" s="307" t="s">
        <v>240</v>
      </c>
      <c r="G137" s="286" t="s">
        <v>181</v>
      </c>
      <c r="H137" s="286">
        <v>5</v>
      </c>
      <c r="I137" s="286">
        <v>111000</v>
      </c>
      <c r="J137" s="286">
        <v>555000</v>
      </c>
      <c r="K137" s="479"/>
    </row>
    <row r="138" spans="1:11" x14ac:dyDescent="0.25">
      <c r="A138" s="479"/>
      <c r="B138" s="479"/>
      <c r="C138" s="479"/>
      <c r="D138" s="481"/>
      <c r="E138" s="479"/>
      <c r="F138" s="307" t="s">
        <v>205</v>
      </c>
      <c r="G138" s="286" t="s">
        <v>0</v>
      </c>
      <c r="H138" s="286">
        <v>5</v>
      </c>
      <c r="I138" s="286">
        <v>74000</v>
      </c>
      <c r="J138" s="286">
        <v>370000</v>
      </c>
      <c r="K138" s="479"/>
    </row>
    <row r="139" spans="1:11" x14ac:dyDescent="0.25">
      <c r="A139" s="479"/>
      <c r="B139" s="479"/>
      <c r="C139" s="479"/>
      <c r="D139" s="481"/>
      <c r="E139" s="479"/>
      <c r="F139" s="307" t="s">
        <v>667</v>
      </c>
      <c r="G139" s="286" t="s">
        <v>181</v>
      </c>
      <c r="H139" s="286">
        <v>1</v>
      </c>
      <c r="I139" s="286">
        <v>185000</v>
      </c>
      <c r="J139" s="286">
        <v>185000</v>
      </c>
      <c r="K139" s="479"/>
    </row>
    <row r="140" spans="1:11" x14ac:dyDescent="0.25">
      <c r="A140" s="479"/>
      <c r="B140" s="479"/>
      <c r="C140" s="479"/>
      <c r="D140" s="481"/>
      <c r="E140" s="479"/>
      <c r="F140" s="307" t="s">
        <v>236</v>
      </c>
      <c r="G140" s="286" t="s">
        <v>165</v>
      </c>
      <c r="H140" s="286">
        <v>45</v>
      </c>
      <c r="I140" s="286">
        <v>22200</v>
      </c>
      <c r="J140" s="286">
        <v>999000</v>
      </c>
      <c r="K140" s="479"/>
    </row>
    <row r="141" spans="1:11" x14ac:dyDescent="0.25">
      <c r="A141" s="479"/>
      <c r="B141" s="479"/>
      <c r="C141" s="479"/>
      <c r="D141" s="481"/>
      <c r="E141" s="479"/>
      <c r="F141" s="307" t="s">
        <v>252</v>
      </c>
      <c r="G141" s="286" t="s">
        <v>0</v>
      </c>
      <c r="H141" s="286">
        <v>2</v>
      </c>
      <c r="I141" s="286">
        <v>18500</v>
      </c>
      <c r="J141" s="286">
        <v>37000</v>
      </c>
      <c r="K141" s="479"/>
    </row>
    <row r="142" spans="1:11" x14ac:dyDescent="0.25">
      <c r="A142" s="479"/>
      <c r="B142" s="479"/>
      <c r="C142" s="479"/>
      <c r="D142" s="481"/>
      <c r="E142" s="479"/>
      <c r="F142" s="307" t="s">
        <v>668</v>
      </c>
      <c r="G142" s="286" t="s">
        <v>21</v>
      </c>
      <c r="H142" s="286">
        <v>100</v>
      </c>
      <c r="I142" s="286">
        <v>7400</v>
      </c>
      <c r="J142" s="286">
        <v>740000</v>
      </c>
      <c r="K142" s="479"/>
    </row>
    <row r="143" spans="1:11" x14ac:dyDescent="0.25">
      <c r="A143" s="479"/>
      <c r="B143" s="479"/>
      <c r="C143" s="479"/>
      <c r="D143" s="481"/>
      <c r="E143" s="479"/>
      <c r="F143" s="307" t="s">
        <v>250</v>
      </c>
      <c r="G143" s="286" t="s">
        <v>0</v>
      </c>
      <c r="H143" s="286">
        <v>150</v>
      </c>
      <c r="I143" s="286">
        <v>2220</v>
      </c>
      <c r="J143" s="286">
        <v>333000</v>
      </c>
      <c r="K143" s="479"/>
    </row>
    <row r="144" spans="1:11" x14ac:dyDescent="0.25">
      <c r="A144" s="480"/>
      <c r="B144" s="480"/>
      <c r="C144" s="480"/>
      <c r="D144" s="482"/>
      <c r="E144" s="480"/>
      <c r="F144" s="298" t="s">
        <v>444</v>
      </c>
      <c r="G144" s="291"/>
      <c r="H144" s="291"/>
      <c r="I144" s="291"/>
      <c r="J144" s="291">
        <v>3441000</v>
      </c>
      <c r="K144" s="480"/>
    </row>
    <row r="145" spans="1:11" x14ac:dyDescent="0.25">
      <c r="A145" s="480">
        <v>1307968</v>
      </c>
      <c r="B145" s="480">
        <v>177170</v>
      </c>
      <c r="C145" s="480" t="s">
        <v>659</v>
      </c>
      <c r="D145" s="482" t="s">
        <v>661</v>
      </c>
      <c r="E145" s="480">
        <v>307829117</v>
      </c>
      <c r="F145" s="307" t="s">
        <v>662</v>
      </c>
      <c r="G145" s="286" t="s">
        <v>181</v>
      </c>
      <c r="H145" s="286">
        <v>8</v>
      </c>
      <c r="I145" s="286">
        <v>960000</v>
      </c>
      <c r="J145" s="286">
        <v>7680000</v>
      </c>
      <c r="K145" s="480">
        <v>936539000</v>
      </c>
    </row>
    <row r="146" spans="1:11" x14ac:dyDescent="0.25">
      <c r="A146" s="483"/>
      <c r="B146" s="483"/>
      <c r="C146" s="483"/>
      <c r="D146" s="484"/>
      <c r="E146" s="483"/>
      <c r="F146" s="307" t="s">
        <v>663</v>
      </c>
      <c r="G146" s="286" t="s">
        <v>181</v>
      </c>
      <c r="H146" s="286">
        <v>2</v>
      </c>
      <c r="I146" s="286">
        <v>960000</v>
      </c>
      <c r="J146" s="286">
        <v>1920000</v>
      </c>
      <c r="K146" s="483"/>
    </row>
    <row r="147" spans="1:11" x14ac:dyDescent="0.25">
      <c r="A147" s="483"/>
      <c r="B147" s="483"/>
      <c r="C147" s="483"/>
      <c r="D147" s="484"/>
      <c r="E147" s="483"/>
      <c r="F147" s="298" t="s">
        <v>444</v>
      </c>
      <c r="G147" s="291"/>
      <c r="H147" s="291"/>
      <c r="I147" s="291"/>
      <c r="J147" s="291">
        <v>9600000</v>
      </c>
      <c r="K147" s="483"/>
    </row>
    <row r="148" spans="1:11" x14ac:dyDescent="0.25">
      <c r="A148" s="285">
        <v>1308218</v>
      </c>
      <c r="B148" s="285">
        <v>177258</v>
      </c>
      <c r="C148" s="285" t="s">
        <v>659</v>
      </c>
      <c r="D148" s="304" t="s">
        <v>664</v>
      </c>
      <c r="E148" s="285">
        <v>507933323</v>
      </c>
      <c r="F148" s="307" t="s">
        <v>665</v>
      </c>
      <c r="G148" s="286" t="s">
        <v>181</v>
      </c>
      <c r="H148" s="286">
        <v>2</v>
      </c>
      <c r="I148" s="286">
        <v>1504000</v>
      </c>
      <c r="J148" s="286">
        <v>3008000</v>
      </c>
      <c r="K148" s="290">
        <v>971878400</v>
      </c>
    </row>
    <row r="149" spans="1:11" x14ac:dyDescent="0.25">
      <c r="A149" s="479">
        <v>1308001</v>
      </c>
      <c r="B149" s="479">
        <v>177124</v>
      </c>
      <c r="C149" s="479" t="s">
        <v>659</v>
      </c>
      <c r="D149" s="481" t="s">
        <v>42</v>
      </c>
      <c r="E149" s="479">
        <v>306085824</v>
      </c>
      <c r="F149" s="307" t="s">
        <v>560</v>
      </c>
      <c r="G149" s="286" t="s">
        <v>208</v>
      </c>
      <c r="H149" s="286">
        <v>100</v>
      </c>
      <c r="I149" s="286">
        <v>33600</v>
      </c>
      <c r="J149" s="286">
        <v>3360000</v>
      </c>
      <c r="K149" s="479">
        <v>939731177</v>
      </c>
    </row>
    <row r="150" spans="1:11" x14ac:dyDescent="0.25">
      <c r="A150" s="479"/>
      <c r="B150" s="479"/>
      <c r="C150" s="479"/>
      <c r="D150" s="481"/>
      <c r="E150" s="479"/>
      <c r="F150" s="307" t="s">
        <v>660</v>
      </c>
      <c r="G150" s="286" t="s">
        <v>0</v>
      </c>
      <c r="H150" s="286">
        <v>100</v>
      </c>
      <c r="I150" s="286">
        <v>63000</v>
      </c>
      <c r="J150" s="286">
        <v>6300000</v>
      </c>
      <c r="K150" s="479"/>
    </row>
    <row r="151" spans="1:11" x14ac:dyDescent="0.25">
      <c r="A151" s="479"/>
      <c r="B151" s="479"/>
      <c r="C151" s="479"/>
      <c r="D151" s="481"/>
      <c r="E151" s="479"/>
      <c r="F151" s="307" t="s">
        <v>523</v>
      </c>
      <c r="G151" s="286" t="s">
        <v>181</v>
      </c>
      <c r="H151" s="286">
        <v>10000</v>
      </c>
      <c r="I151" s="286">
        <v>2520</v>
      </c>
      <c r="J151" s="286">
        <v>25200000</v>
      </c>
      <c r="K151" s="479"/>
    </row>
    <row r="152" spans="1:11" x14ac:dyDescent="0.25">
      <c r="A152" s="480"/>
      <c r="B152" s="480"/>
      <c r="C152" s="480"/>
      <c r="D152" s="482"/>
      <c r="E152" s="480"/>
      <c r="F152" s="298" t="s">
        <v>444</v>
      </c>
      <c r="G152" s="291"/>
      <c r="H152" s="291"/>
      <c r="I152" s="291"/>
      <c r="J152" s="291">
        <v>34860000</v>
      </c>
      <c r="K152" s="480"/>
    </row>
    <row r="153" spans="1:11" x14ac:dyDescent="0.25">
      <c r="A153" s="479">
        <v>1301176</v>
      </c>
      <c r="B153" s="479">
        <v>172959</v>
      </c>
      <c r="C153" s="479" t="s">
        <v>537</v>
      </c>
      <c r="D153" s="481" t="s">
        <v>42</v>
      </c>
      <c r="E153" s="479">
        <v>306085824</v>
      </c>
      <c r="F153" s="307" t="s">
        <v>540</v>
      </c>
      <c r="G153" s="286" t="s">
        <v>0</v>
      </c>
      <c r="H153" s="286" t="s">
        <v>541</v>
      </c>
      <c r="I153" s="286">
        <v>84000</v>
      </c>
      <c r="J153" s="286">
        <v>8400</v>
      </c>
      <c r="K153" s="479">
        <v>939731177</v>
      </c>
    </row>
    <row r="154" spans="1:11" x14ac:dyDescent="0.25">
      <c r="A154" s="479"/>
      <c r="B154" s="479"/>
      <c r="C154" s="479"/>
      <c r="D154" s="481"/>
      <c r="E154" s="479"/>
      <c r="F154" s="307" t="s">
        <v>542</v>
      </c>
      <c r="G154" s="286" t="s">
        <v>0</v>
      </c>
      <c r="H154" s="286" t="s">
        <v>543</v>
      </c>
      <c r="I154" s="286">
        <v>1824</v>
      </c>
      <c r="J154" s="286" t="s">
        <v>564</v>
      </c>
      <c r="K154" s="479"/>
    </row>
    <row r="155" spans="1:11" x14ac:dyDescent="0.25">
      <c r="A155" s="479"/>
      <c r="B155" s="479"/>
      <c r="C155" s="479"/>
      <c r="D155" s="481"/>
      <c r="E155" s="479"/>
      <c r="F155" s="307" t="s">
        <v>544</v>
      </c>
      <c r="G155" s="286" t="s">
        <v>0</v>
      </c>
      <c r="H155" s="286" t="s">
        <v>545</v>
      </c>
      <c r="I155" s="286">
        <v>11520</v>
      </c>
      <c r="J155" s="286">
        <v>2304</v>
      </c>
      <c r="K155" s="479"/>
    </row>
    <row r="156" spans="1:11" x14ac:dyDescent="0.25">
      <c r="A156" s="479"/>
      <c r="B156" s="479"/>
      <c r="C156" s="479"/>
      <c r="D156" s="481"/>
      <c r="E156" s="479"/>
      <c r="F156" s="307" t="s">
        <v>546</v>
      </c>
      <c r="G156" s="286" t="s">
        <v>0</v>
      </c>
      <c r="H156" s="286" t="s">
        <v>541</v>
      </c>
      <c r="I156" s="286">
        <v>12000</v>
      </c>
      <c r="J156" s="286">
        <v>1200</v>
      </c>
      <c r="K156" s="479"/>
    </row>
    <row r="157" spans="1:11" x14ac:dyDescent="0.25">
      <c r="A157" s="479"/>
      <c r="B157" s="479"/>
      <c r="C157" s="479"/>
      <c r="D157" s="481"/>
      <c r="E157" s="479"/>
      <c r="F157" s="307" t="s">
        <v>547</v>
      </c>
      <c r="G157" s="286" t="s">
        <v>0</v>
      </c>
      <c r="H157" s="286" t="s">
        <v>545</v>
      </c>
      <c r="I157" s="286">
        <v>10560</v>
      </c>
      <c r="J157" s="286">
        <v>2112</v>
      </c>
      <c r="K157" s="479"/>
    </row>
    <row r="158" spans="1:11" x14ac:dyDescent="0.25">
      <c r="A158" s="479"/>
      <c r="B158" s="479"/>
      <c r="C158" s="479"/>
      <c r="D158" s="481"/>
      <c r="E158" s="479"/>
      <c r="F158" s="307" t="s">
        <v>548</v>
      </c>
      <c r="G158" s="286" t="s">
        <v>0</v>
      </c>
      <c r="H158" s="286" t="s">
        <v>545</v>
      </c>
      <c r="I158" s="286">
        <v>12480</v>
      </c>
      <c r="J158" s="286">
        <v>2496</v>
      </c>
      <c r="K158" s="479"/>
    </row>
    <row r="159" spans="1:11" x14ac:dyDescent="0.25">
      <c r="A159" s="479"/>
      <c r="B159" s="479"/>
      <c r="C159" s="479"/>
      <c r="D159" s="481"/>
      <c r="E159" s="479"/>
      <c r="F159" s="307" t="s">
        <v>549</v>
      </c>
      <c r="G159" s="286" t="s">
        <v>0</v>
      </c>
      <c r="H159" s="286" t="s">
        <v>550</v>
      </c>
      <c r="I159" s="286">
        <v>1152</v>
      </c>
      <c r="J159" s="294">
        <v>43944</v>
      </c>
      <c r="K159" s="479"/>
    </row>
    <row r="160" spans="1:11" x14ac:dyDescent="0.25">
      <c r="A160" s="479"/>
      <c r="B160" s="479"/>
      <c r="C160" s="479"/>
      <c r="D160" s="481"/>
      <c r="E160" s="479"/>
      <c r="F160" s="307" t="s">
        <v>551</v>
      </c>
      <c r="G160" s="286" t="s">
        <v>0</v>
      </c>
      <c r="H160" s="286" t="s">
        <v>545</v>
      </c>
      <c r="I160" s="286">
        <v>40320</v>
      </c>
      <c r="J160" s="286">
        <v>8064</v>
      </c>
      <c r="K160" s="479"/>
    </row>
    <row r="161" spans="1:11" x14ac:dyDescent="0.25">
      <c r="A161" s="479"/>
      <c r="B161" s="479"/>
      <c r="C161" s="479"/>
      <c r="D161" s="481"/>
      <c r="E161" s="479"/>
      <c r="F161" s="307" t="s">
        <v>552</v>
      </c>
      <c r="G161" s="286" t="s">
        <v>30</v>
      </c>
      <c r="H161" s="286">
        <v>1</v>
      </c>
      <c r="I161" s="286">
        <v>91200</v>
      </c>
      <c r="J161" s="286">
        <v>91200</v>
      </c>
      <c r="K161" s="479"/>
    </row>
    <row r="162" spans="1:11" x14ac:dyDescent="0.25">
      <c r="A162" s="479"/>
      <c r="B162" s="479"/>
      <c r="C162" s="479"/>
      <c r="D162" s="481"/>
      <c r="E162" s="479"/>
      <c r="F162" s="307" t="s">
        <v>553</v>
      </c>
      <c r="G162" s="286" t="s">
        <v>181</v>
      </c>
      <c r="H162" s="286">
        <v>3</v>
      </c>
      <c r="I162" s="286">
        <v>27360</v>
      </c>
      <c r="J162" s="286">
        <v>82080</v>
      </c>
      <c r="K162" s="479"/>
    </row>
    <row r="163" spans="1:11" x14ac:dyDescent="0.25">
      <c r="A163" s="479"/>
      <c r="B163" s="479"/>
      <c r="C163" s="479"/>
      <c r="D163" s="481"/>
      <c r="E163" s="479"/>
      <c r="F163" s="307" t="s">
        <v>548</v>
      </c>
      <c r="G163" s="286" t="s">
        <v>181</v>
      </c>
      <c r="H163" s="286">
        <v>3</v>
      </c>
      <c r="I163" s="286">
        <v>27360</v>
      </c>
      <c r="J163" s="286">
        <v>82080</v>
      </c>
      <c r="K163" s="479"/>
    </row>
    <row r="164" spans="1:11" x14ac:dyDescent="0.25">
      <c r="A164" s="479"/>
      <c r="B164" s="479"/>
      <c r="C164" s="479"/>
      <c r="D164" s="481"/>
      <c r="E164" s="479"/>
      <c r="F164" s="307" t="s">
        <v>45</v>
      </c>
      <c r="G164" s="286" t="s">
        <v>181</v>
      </c>
      <c r="H164" s="286">
        <v>5</v>
      </c>
      <c r="I164" s="286">
        <v>55200</v>
      </c>
      <c r="J164" s="286">
        <v>276000</v>
      </c>
      <c r="K164" s="479"/>
    </row>
    <row r="165" spans="1:11" x14ac:dyDescent="0.25">
      <c r="A165" s="479"/>
      <c r="B165" s="479"/>
      <c r="C165" s="479"/>
      <c r="D165" s="481"/>
      <c r="E165" s="479"/>
      <c r="F165" s="307" t="s">
        <v>43</v>
      </c>
      <c r="G165" s="286" t="s">
        <v>181</v>
      </c>
      <c r="H165" s="286">
        <v>5</v>
      </c>
      <c r="I165" s="286">
        <v>55200</v>
      </c>
      <c r="J165" s="286">
        <v>276000</v>
      </c>
      <c r="K165" s="479"/>
    </row>
    <row r="166" spans="1:11" x14ac:dyDescent="0.25">
      <c r="A166" s="479"/>
      <c r="B166" s="479"/>
      <c r="C166" s="479"/>
      <c r="D166" s="481"/>
      <c r="E166" s="479"/>
      <c r="F166" s="307" t="s">
        <v>554</v>
      </c>
      <c r="G166" s="286" t="s">
        <v>0</v>
      </c>
      <c r="H166" s="286" t="s">
        <v>543</v>
      </c>
      <c r="I166" s="286">
        <v>5280</v>
      </c>
      <c r="J166" s="286">
        <v>264</v>
      </c>
      <c r="K166" s="479"/>
    </row>
    <row r="167" spans="1:11" x14ac:dyDescent="0.25">
      <c r="A167" s="479"/>
      <c r="B167" s="479"/>
      <c r="C167" s="479"/>
      <c r="D167" s="481"/>
      <c r="E167" s="479"/>
      <c r="F167" s="307" t="s">
        <v>555</v>
      </c>
      <c r="G167" s="286" t="s">
        <v>0</v>
      </c>
      <c r="H167" s="286" t="s">
        <v>556</v>
      </c>
      <c r="I167" s="286">
        <v>7200</v>
      </c>
      <c r="J167" s="286">
        <v>72</v>
      </c>
      <c r="K167" s="479"/>
    </row>
    <row r="168" spans="1:11" x14ac:dyDescent="0.25">
      <c r="A168" s="479"/>
      <c r="B168" s="479"/>
      <c r="C168" s="479"/>
      <c r="D168" s="481"/>
      <c r="E168" s="479"/>
      <c r="F168" s="307" t="s">
        <v>557</v>
      </c>
      <c r="G168" s="286" t="s">
        <v>0</v>
      </c>
      <c r="H168" s="286" t="s">
        <v>556</v>
      </c>
      <c r="I168" s="286">
        <v>16320</v>
      </c>
      <c r="J168" s="286" t="s">
        <v>565</v>
      </c>
      <c r="K168" s="479"/>
    </row>
    <row r="169" spans="1:11" x14ac:dyDescent="0.25">
      <c r="A169" s="479"/>
      <c r="B169" s="479"/>
      <c r="C169" s="479"/>
      <c r="D169" s="481"/>
      <c r="E169" s="479"/>
      <c r="F169" s="307" t="s">
        <v>558</v>
      </c>
      <c r="G169" s="286" t="s">
        <v>0</v>
      </c>
      <c r="H169" s="286" t="s">
        <v>556</v>
      </c>
      <c r="I169" s="286">
        <v>11520</v>
      </c>
      <c r="J169" s="286" t="s">
        <v>566</v>
      </c>
      <c r="K169" s="479"/>
    </row>
    <row r="170" spans="1:11" x14ac:dyDescent="0.25">
      <c r="A170" s="479"/>
      <c r="B170" s="479"/>
      <c r="C170" s="479"/>
      <c r="D170" s="481"/>
      <c r="E170" s="479"/>
      <c r="F170" s="307" t="s">
        <v>559</v>
      </c>
      <c r="G170" s="286" t="s">
        <v>0</v>
      </c>
      <c r="H170" s="286" t="s">
        <v>556</v>
      </c>
      <c r="I170" s="286">
        <v>65280</v>
      </c>
      <c r="J170" s="286" t="s">
        <v>567</v>
      </c>
      <c r="K170" s="479"/>
    </row>
    <row r="171" spans="1:11" x14ac:dyDescent="0.25">
      <c r="A171" s="479"/>
      <c r="B171" s="479"/>
      <c r="C171" s="479"/>
      <c r="D171" s="481"/>
      <c r="E171" s="479"/>
      <c r="F171" s="307" t="s">
        <v>560</v>
      </c>
      <c r="G171" s="286" t="s">
        <v>208</v>
      </c>
      <c r="H171" s="286">
        <v>5</v>
      </c>
      <c r="I171" s="286">
        <v>144000</v>
      </c>
      <c r="J171" s="286">
        <v>720000</v>
      </c>
      <c r="K171" s="479"/>
    </row>
    <row r="172" spans="1:11" x14ac:dyDescent="0.25">
      <c r="A172" s="479"/>
      <c r="B172" s="479"/>
      <c r="C172" s="479"/>
      <c r="D172" s="481"/>
      <c r="E172" s="479"/>
      <c r="F172" s="307" t="s">
        <v>561</v>
      </c>
      <c r="G172" s="286" t="s">
        <v>208</v>
      </c>
      <c r="H172" s="286">
        <v>2</v>
      </c>
      <c r="I172" s="286">
        <v>49920</v>
      </c>
      <c r="J172" s="286">
        <v>99840</v>
      </c>
      <c r="K172" s="479"/>
    </row>
    <row r="173" spans="1:11" x14ac:dyDescent="0.25">
      <c r="A173" s="479"/>
      <c r="B173" s="479"/>
      <c r="C173" s="479"/>
      <c r="D173" s="481"/>
      <c r="E173" s="479"/>
      <c r="F173" s="307" t="s">
        <v>562</v>
      </c>
      <c r="G173" s="286" t="s">
        <v>208</v>
      </c>
      <c r="H173" s="286">
        <v>2</v>
      </c>
      <c r="I173" s="286">
        <v>153600</v>
      </c>
      <c r="J173" s="286">
        <v>307200</v>
      </c>
      <c r="K173" s="479"/>
    </row>
    <row r="174" spans="1:11" x14ac:dyDescent="0.25">
      <c r="A174" s="479"/>
      <c r="B174" s="479"/>
      <c r="C174" s="479"/>
      <c r="D174" s="481"/>
      <c r="E174" s="479"/>
      <c r="F174" s="307" t="s">
        <v>563</v>
      </c>
      <c r="G174" s="286" t="s">
        <v>208</v>
      </c>
      <c r="H174" s="286">
        <v>2</v>
      </c>
      <c r="I174" s="286">
        <v>288000</v>
      </c>
      <c r="J174" s="286">
        <v>576000</v>
      </c>
      <c r="K174" s="479"/>
    </row>
    <row r="175" spans="1:11" x14ac:dyDescent="0.25">
      <c r="A175" s="480"/>
      <c r="B175" s="480"/>
      <c r="C175" s="480"/>
      <c r="D175" s="482"/>
      <c r="E175" s="480"/>
      <c r="F175" s="298" t="s">
        <v>444</v>
      </c>
      <c r="G175" s="291"/>
      <c r="H175" s="291"/>
      <c r="I175" s="291"/>
      <c r="J175" s="291" t="s">
        <v>568</v>
      </c>
      <c r="K175" s="480"/>
    </row>
    <row r="176" spans="1:11" x14ac:dyDescent="0.25">
      <c r="A176" s="479">
        <v>1295958</v>
      </c>
      <c r="B176" s="479">
        <v>170022</v>
      </c>
      <c r="C176" s="479" t="s">
        <v>521</v>
      </c>
      <c r="D176" s="481" t="s">
        <v>166</v>
      </c>
      <c r="E176" s="479">
        <v>204626439</v>
      </c>
      <c r="F176" s="307" t="s">
        <v>528</v>
      </c>
      <c r="G176" s="286" t="s">
        <v>181</v>
      </c>
      <c r="H176" s="286">
        <v>24</v>
      </c>
      <c r="I176" s="286">
        <v>33600</v>
      </c>
      <c r="J176" s="286">
        <v>806400</v>
      </c>
      <c r="K176" s="479">
        <v>909299929</v>
      </c>
    </row>
    <row r="177" spans="1:11" x14ac:dyDescent="0.25">
      <c r="A177" s="479"/>
      <c r="B177" s="479"/>
      <c r="C177" s="479"/>
      <c r="D177" s="481"/>
      <c r="E177" s="479"/>
      <c r="F177" s="307" t="s">
        <v>529</v>
      </c>
      <c r="G177" s="286" t="s">
        <v>0</v>
      </c>
      <c r="H177" s="286">
        <v>500</v>
      </c>
      <c r="I177" s="286">
        <v>4032</v>
      </c>
      <c r="J177" s="286">
        <v>2016000</v>
      </c>
      <c r="K177" s="479"/>
    </row>
    <row r="178" spans="1:11" x14ac:dyDescent="0.25">
      <c r="A178" s="479"/>
      <c r="B178" s="479"/>
      <c r="C178" s="479"/>
      <c r="D178" s="481"/>
      <c r="E178" s="479"/>
      <c r="F178" s="307" t="s">
        <v>444</v>
      </c>
      <c r="G178" s="286"/>
      <c r="H178" s="286"/>
      <c r="I178" s="286"/>
      <c r="J178" s="286">
        <v>2822400</v>
      </c>
      <c r="K178" s="479"/>
    </row>
    <row r="179" spans="1:11" x14ac:dyDescent="0.25">
      <c r="A179" s="285">
        <v>1295959</v>
      </c>
      <c r="B179" s="285">
        <v>170080</v>
      </c>
      <c r="C179" s="285" t="s">
        <v>521</v>
      </c>
      <c r="D179" s="304" t="s">
        <v>118</v>
      </c>
      <c r="E179" s="285">
        <v>306425676</v>
      </c>
      <c r="F179" s="307" t="s">
        <v>530</v>
      </c>
      <c r="G179" s="286" t="s">
        <v>21</v>
      </c>
      <c r="H179" s="286">
        <v>1200</v>
      </c>
      <c r="I179" s="286">
        <v>1800</v>
      </c>
      <c r="J179" s="286">
        <v>2160000</v>
      </c>
      <c r="K179" s="290">
        <v>909077113</v>
      </c>
    </row>
  </sheetData>
  <mergeCells count="144">
    <mergeCell ref="A176:A178"/>
    <mergeCell ref="B176:B178"/>
    <mergeCell ref="C176:C178"/>
    <mergeCell ref="D176:D178"/>
    <mergeCell ref="E176:E178"/>
    <mergeCell ref="K176:K178"/>
    <mergeCell ref="A153:A175"/>
    <mergeCell ref="B153:B175"/>
    <mergeCell ref="C153:C175"/>
    <mergeCell ref="D153:D175"/>
    <mergeCell ref="E153:E175"/>
    <mergeCell ref="K153:K175"/>
    <mergeCell ref="A149:A152"/>
    <mergeCell ref="B149:B152"/>
    <mergeCell ref="C149:C152"/>
    <mergeCell ref="D149:D152"/>
    <mergeCell ref="E149:E152"/>
    <mergeCell ref="K149:K152"/>
    <mergeCell ref="A145:A147"/>
    <mergeCell ref="B145:B147"/>
    <mergeCell ref="C145:C147"/>
    <mergeCell ref="D145:D147"/>
    <mergeCell ref="E145:E147"/>
    <mergeCell ref="K145:K147"/>
    <mergeCell ref="A136:A144"/>
    <mergeCell ref="B136:B144"/>
    <mergeCell ref="C136:C144"/>
    <mergeCell ref="D136:D144"/>
    <mergeCell ref="E136:E144"/>
    <mergeCell ref="K136:K144"/>
    <mergeCell ref="A133:A135"/>
    <mergeCell ref="B133:B135"/>
    <mergeCell ref="C133:C135"/>
    <mergeCell ref="D133:D135"/>
    <mergeCell ref="E133:E135"/>
    <mergeCell ref="K133:K135"/>
    <mergeCell ref="A130:A132"/>
    <mergeCell ref="B130:B132"/>
    <mergeCell ref="C130:C132"/>
    <mergeCell ref="D130:D132"/>
    <mergeCell ref="E130:E132"/>
    <mergeCell ref="K130:K132"/>
    <mergeCell ref="A125:A127"/>
    <mergeCell ref="B125:B127"/>
    <mergeCell ref="C125:C127"/>
    <mergeCell ref="D125:D127"/>
    <mergeCell ref="E125:E127"/>
    <mergeCell ref="K125:K127"/>
    <mergeCell ref="A121:A124"/>
    <mergeCell ref="B121:B124"/>
    <mergeCell ref="C121:C124"/>
    <mergeCell ref="D121:D124"/>
    <mergeCell ref="E121:E124"/>
    <mergeCell ref="K121:K124"/>
    <mergeCell ref="A115:A118"/>
    <mergeCell ref="B115:B118"/>
    <mergeCell ref="C115:C118"/>
    <mergeCell ref="D115:D118"/>
    <mergeCell ref="E115:E118"/>
    <mergeCell ref="K115:K118"/>
    <mergeCell ref="A111:A113"/>
    <mergeCell ref="B111:B113"/>
    <mergeCell ref="C111:C113"/>
    <mergeCell ref="D111:D113"/>
    <mergeCell ref="E111:E113"/>
    <mergeCell ref="K111:K113"/>
    <mergeCell ref="A108:A110"/>
    <mergeCell ref="B108:B110"/>
    <mergeCell ref="C108:C110"/>
    <mergeCell ref="D108:D110"/>
    <mergeCell ref="E108:E110"/>
    <mergeCell ref="K108:K110"/>
    <mergeCell ref="A104:A107"/>
    <mergeCell ref="B104:B107"/>
    <mergeCell ref="C104:C107"/>
    <mergeCell ref="D104:D107"/>
    <mergeCell ref="E104:E107"/>
    <mergeCell ref="K104:K107"/>
    <mergeCell ref="A96:A103"/>
    <mergeCell ref="B96:B103"/>
    <mergeCell ref="C96:C103"/>
    <mergeCell ref="D96:D103"/>
    <mergeCell ref="E96:E103"/>
    <mergeCell ref="K96:K103"/>
    <mergeCell ref="A91:A94"/>
    <mergeCell ref="B91:B94"/>
    <mergeCell ref="C91:C94"/>
    <mergeCell ref="D91:D94"/>
    <mergeCell ref="E91:E94"/>
    <mergeCell ref="K91:K94"/>
    <mergeCell ref="A88:A90"/>
    <mergeCell ref="B88:B90"/>
    <mergeCell ref="C88:C90"/>
    <mergeCell ref="D88:D90"/>
    <mergeCell ref="E88:E90"/>
    <mergeCell ref="K88:K90"/>
    <mergeCell ref="A66:A87"/>
    <mergeCell ref="B66:B87"/>
    <mergeCell ref="C66:C87"/>
    <mergeCell ref="D66:D87"/>
    <mergeCell ref="E66:E87"/>
    <mergeCell ref="K66:K87"/>
    <mergeCell ref="A45:A65"/>
    <mergeCell ref="B45:B65"/>
    <mergeCell ref="C45:C65"/>
    <mergeCell ref="D45:D65"/>
    <mergeCell ref="E45:E65"/>
    <mergeCell ref="K45:K65"/>
    <mergeCell ref="A42:A44"/>
    <mergeCell ref="B42:B44"/>
    <mergeCell ref="C42:C44"/>
    <mergeCell ref="D42:D44"/>
    <mergeCell ref="E42:E44"/>
    <mergeCell ref="K42:K44"/>
    <mergeCell ref="A36:A41"/>
    <mergeCell ref="B36:B41"/>
    <mergeCell ref="C36:C41"/>
    <mergeCell ref="D36:D41"/>
    <mergeCell ref="E36:E41"/>
    <mergeCell ref="K36:K41"/>
    <mergeCell ref="A32:A35"/>
    <mergeCell ref="B32:B35"/>
    <mergeCell ref="C32:C35"/>
    <mergeCell ref="D32:D35"/>
    <mergeCell ref="E32:E35"/>
    <mergeCell ref="K32:K35"/>
    <mergeCell ref="A19:A31"/>
    <mergeCell ref="B19:B31"/>
    <mergeCell ref="C19:C31"/>
    <mergeCell ref="D19:D31"/>
    <mergeCell ref="E19:E31"/>
    <mergeCell ref="K19:K31"/>
    <mergeCell ref="A11:A18"/>
    <mergeCell ref="B11:B18"/>
    <mergeCell ref="C11:C18"/>
    <mergeCell ref="D11:D18"/>
    <mergeCell ref="E11:E18"/>
    <mergeCell ref="K11:K18"/>
    <mergeCell ref="A8:A10"/>
    <mergeCell ref="B8:B10"/>
    <mergeCell ref="C8:C10"/>
    <mergeCell ref="D8:D10"/>
    <mergeCell ref="E8:E10"/>
    <mergeCell ref="K8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K23"/>
  <sheetViews>
    <sheetView workbookViewId="0">
      <selection activeCell="G14" sqref="G14"/>
    </sheetView>
  </sheetViews>
  <sheetFormatPr defaultColWidth="13.42578125" defaultRowHeight="18.75" x14ac:dyDescent="0.25"/>
  <cols>
    <col min="1" max="1" width="5.140625" style="39" bestFit="1" customWidth="1"/>
    <col min="2" max="2" width="59.7109375" customWidth="1"/>
    <col min="3" max="3" width="19.7109375" style="32" bestFit="1" customWidth="1"/>
  </cols>
  <sheetData>
    <row r="5" spans="1:11" ht="46.5" customHeight="1" x14ac:dyDescent="0.25">
      <c r="A5" s="495" t="s">
        <v>345</v>
      </c>
      <c r="B5" s="495"/>
      <c r="C5" s="495"/>
    </row>
    <row r="7" spans="1:11" x14ac:dyDescent="0.25">
      <c r="A7" s="3" t="s">
        <v>344</v>
      </c>
      <c r="B7" s="36" t="s">
        <v>333</v>
      </c>
      <c r="C7" s="37" t="s">
        <v>335</v>
      </c>
    </row>
    <row r="8" spans="1:11" x14ac:dyDescent="0.3">
      <c r="A8" s="3">
        <v>1</v>
      </c>
      <c r="B8" s="1" t="s">
        <v>330</v>
      </c>
      <c r="C8" s="33">
        <v>210415635</v>
      </c>
    </row>
    <row r="9" spans="1:11" x14ac:dyDescent="0.3">
      <c r="A9" s="3">
        <v>2</v>
      </c>
      <c r="B9" s="1" t="s">
        <v>331</v>
      </c>
      <c r="C9" s="33">
        <v>8649600</v>
      </c>
      <c r="K9" s="31"/>
    </row>
    <row r="10" spans="1:11" x14ac:dyDescent="0.3">
      <c r="A10" s="3">
        <v>3</v>
      </c>
      <c r="B10" s="1" t="s">
        <v>332</v>
      </c>
      <c r="C10" s="33">
        <v>91680354</v>
      </c>
      <c r="K10" s="31"/>
    </row>
    <row r="11" spans="1:11" x14ac:dyDescent="0.3">
      <c r="A11" s="3"/>
      <c r="B11" s="2" t="s">
        <v>336</v>
      </c>
      <c r="C11" s="34">
        <f>SUM(C8:C10)</f>
        <v>310745589</v>
      </c>
      <c r="K11" s="31"/>
    </row>
    <row r="12" spans="1:11" x14ac:dyDescent="0.3">
      <c r="A12" s="3"/>
      <c r="B12" s="1"/>
      <c r="C12" s="33"/>
      <c r="K12" s="31"/>
    </row>
    <row r="13" spans="1:11" x14ac:dyDescent="0.25">
      <c r="A13" s="3"/>
      <c r="B13" s="36" t="s">
        <v>334</v>
      </c>
      <c r="C13" s="37" t="s">
        <v>335</v>
      </c>
      <c r="K13" s="31"/>
    </row>
    <row r="14" spans="1:11" ht="75" customHeight="1" x14ac:dyDescent="0.3">
      <c r="A14" s="3">
        <v>1</v>
      </c>
      <c r="B14" s="35" t="s">
        <v>342</v>
      </c>
      <c r="C14" s="38">
        <v>12000000</v>
      </c>
      <c r="K14" s="31"/>
    </row>
    <row r="15" spans="1:11" ht="37.5" x14ac:dyDescent="0.3">
      <c r="A15" s="3">
        <v>2</v>
      </c>
      <c r="B15" s="35" t="s">
        <v>343</v>
      </c>
      <c r="C15" s="38">
        <v>2500000</v>
      </c>
      <c r="K15" s="31"/>
    </row>
    <row r="16" spans="1:11" ht="37.5" x14ac:dyDescent="0.3">
      <c r="A16" s="3">
        <v>3</v>
      </c>
      <c r="B16" s="35" t="s">
        <v>337</v>
      </c>
      <c r="C16" s="38">
        <v>6000000</v>
      </c>
      <c r="K16" s="31"/>
    </row>
    <row r="17" spans="1:3" ht="37.5" x14ac:dyDescent="0.3">
      <c r="A17" s="3">
        <v>4</v>
      </c>
      <c r="B17" s="35" t="s">
        <v>338</v>
      </c>
      <c r="C17" s="38">
        <v>4500000</v>
      </c>
    </row>
    <row r="18" spans="1:3" ht="37.5" x14ac:dyDescent="0.3">
      <c r="A18" s="3">
        <v>5</v>
      </c>
      <c r="B18" s="35" t="s">
        <v>339</v>
      </c>
      <c r="C18" s="38">
        <v>2700000</v>
      </c>
    </row>
    <row r="19" spans="1:3" ht="37.5" x14ac:dyDescent="0.3">
      <c r="A19" s="3">
        <v>6</v>
      </c>
      <c r="B19" s="35" t="s">
        <v>340</v>
      </c>
      <c r="C19" s="40">
        <v>9100000</v>
      </c>
    </row>
    <row r="20" spans="1:3" x14ac:dyDescent="0.3">
      <c r="A20" s="3">
        <v>7</v>
      </c>
      <c r="B20" s="35" t="s">
        <v>347</v>
      </c>
      <c r="C20" s="40">
        <v>16900000</v>
      </c>
    </row>
    <row r="21" spans="1:3" x14ac:dyDescent="0.3">
      <c r="A21" s="3"/>
      <c r="B21" s="2" t="s">
        <v>341</v>
      </c>
      <c r="C21" s="34">
        <f>SUM(C14:C20)</f>
        <v>53700000</v>
      </c>
    </row>
    <row r="23" spans="1:3" x14ac:dyDescent="0.3">
      <c r="B23" s="2" t="s">
        <v>346</v>
      </c>
      <c r="C23" s="34">
        <f>C21+C11</f>
        <v>364445589</v>
      </c>
    </row>
  </sheetData>
  <mergeCells count="1">
    <mergeCell ref="A5:C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10"/>
  <sheetViews>
    <sheetView topLeftCell="A180" workbookViewId="0">
      <selection activeCell="H180" sqref="H1:H1048576"/>
    </sheetView>
  </sheetViews>
  <sheetFormatPr defaultColWidth="9.140625" defaultRowHeight="12.75" x14ac:dyDescent="0.2"/>
  <cols>
    <col min="1" max="1" width="3" style="59" bestFit="1" customWidth="1"/>
    <col min="2" max="2" width="11.5703125" style="60" hidden="1" customWidth="1"/>
    <col min="3" max="3" width="11.85546875" style="60" hidden="1" customWidth="1"/>
    <col min="4" max="4" width="18.42578125" style="60" hidden="1" customWidth="1"/>
    <col min="5" max="5" width="7.85546875" style="58" bestFit="1" customWidth="1"/>
    <col min="6" max="6" width="9" style="58" customWidth="1"/>
    <col min="7" max="7" width="12.7109375" style="58" bestFit="1" customWidth="1"/>
    <col min="8" max="8" width="36.7109375" style="57" bestFit="1" customWidth="1"/>
    <col min="9" max="9" width="21.140625" style="58" customWidth="1"/>
    <col min="10" max="10" width="9.85546875" style="58" bestFit="1" customWidth="1"/>
    <col min="11" max="11" width="47.28515625" style="22" customWidth="1"/>
    <col min="12" max="12" width="8.7109375" style="58" customWidth="1"/>
    <col min="13" max="13" width="10.7109375" style="58" bestFit="1" customWidth="1"/>
    <col min="14" max="14" width="10.7109375" style="58" customWidth="1"/>
    <col min="15" max="15" width="12.5703125" style="61" bestFit="1" customWidth="1"/>
    <col min="16" max="16" width="13.7109375" style="62" bestFit="1" customWidth="1"/>
    <col min="17" max="17" width="14.140625" style="63" customWidth="1"/>
    <col min="18" max="18" width="10.28515625" style="55" hidden="1" customWidth="1"/>
    <col min="19" max="16384" width="9.140625" style="55"/>
  </cols>
  <sheetData>
    <row r="1" spans="1:18" ht="13.5" thickBot="1" x14ac:dyDescent="0.25"/>
    <row r="2" spans="1:18" ht="25.5" x14ac:dyDescent="0.2">
      <c r="A2" s="466" t="s">
        <v>1</v>
      </c>
      <c r="B2" s="426" t="s">
        <v>143</v>
      </c>
      <c r="C2" s="427"/>
      <c r="D2" s="428"/>
      <c r="E2" s="475" t="s">
        <v>38</v>
      </c>
      <c r="F2" s="477" t="s">
        <v>8</v>
      </c>
      <c r="G2" s="477" t="s">
        <v>37</v>
      </c>
      <c r="H2" s="527" t="s">
        <v>9</v>
      </c>
      <c r="I2" s="477" t="s">
        <v>437</v>
      </c>
      <c r="J2" s="473" t="s">
        <v>15</v>
      </c>
      <c r="K2" s="525" t="s">
        <v>2</v>
      </c>
      <c r="L2" s="465" t="s">
        <v>3</v>
      </c>
      <c r="M2" s="64" t="s">
        <v>4</v>
      </c>
      <c r="N2" s="64" t="s">
        <v>438</v>
      </c>
      <c r="O2" s="465" t="s">
        <v>5</v>
      </c>
      <c r="P2" s="469" t="s">
        <v>6</v>
      </c>
      <c r="Q2" s="471" t="s">
        <v>31</v>
      </c>
      <c r="R2" s="65" t="s">
        <v>48</v>
      </c>
    </row>
    <row r="3" spans="1:18" ht="31.5" customHeight="1" x14ac:dyDescent="0.2">
      <c r="A3" s="466"/>
      <c r="B3" s="66" t="s">
        <v>144</v>
      </c>
      <c r="C3" s="67" t="s">
        <v>145</v>
      </c>
      <c r="D3" s="67" t="s">
        <v>146</v>
      </c>
      <c r="E3" s="476"/>
      <c r="F3" s="432"/>
      <c r="G3" s="432"/>
      <c r="H3" s="528"/>
      <c r="I3" s="432"/>
      <c r="J3" s="474"/>
      <c r="K3" s="526"/>
      <c r="L3" s="466"/>
      <c r="M3" s="68" t="s">
        <v>7</v>
      </c>
      <c r="N3" s="68"/>
      <c r="O3" s="466"/>
      <c r="P3" s="470"/>
      <c r="Q3" s="472"/>
      <c r="R3" s="69"/>
    </row>
    <row r="4" spans="1:18" s="56" customFormat="1" x14ac:dyDescent="0.2">
      <c r="A4" s="11">
        <v>1</v>
      </c>
      <c r="B4" s="11">
        <v>2</v>
      </c>
      <c r="C4" s="54">
        <v>3</v>
      </c>
      <c r="D4" s="11">
        <v>4</v>
      </c>
      <c r="E4" s="11">
        <v>5</v>
      </c>
      <c r="F4" s="54">
        <v>6</v>
      </c>
      <c r="G4" s="11">
        <v>7</v>
      </c>
      <c r="H4" s="11">
        <v>8</v>
      </c>
      <c r="I4" s="11"/>
      <c r="J4" s="54">
        <v>9</v>
      </c>
      <c r="K4" s="11">
        <v>10</v>
      </c>
      <c r="L4" s="11">
        <v>11</v>
      </c>
      <c r="M4" s="54">
        <v>12</v>
      </c>
      <c r="N4" s="54"/>
      <c r="O4" s="11">
        <v>13</v>
      </c>
      <c r="P4" s="11">
        <v>14</v>
      </c>
      <c r="Q4" s="54">
        <v>15</v>
      </c>
      <c r="R4" s="11">
        <v>16</v>
      </c>
    </row>
    <row r="5" spans="1:18" x14ac:dyDescent="0.2">
      <c r="A5" s="8">
        <v>17</v>
      </c>
      <c r="B5" s="42"/>
      <c r="C5" s="42"/>
      <c r="D5" s="8" t="s">
        <v>148</v>
      </c>
      <c r="E5" s="8">
        <v>1235037</v>
      </c>
      <c r="F5" s="8">
        <v>134468</v>
      </c>
      <c r="G5" s="120">
        <v>43865</v>
      </c>
      <c r="H5" s="121" t="s">
        <v>123</v>
      </c>
      <c r="I5" s="122" t="s">
        <v>413</v>
      </c>
      <c r="J5" s="49">
        <v>305670929</v>
      </c>
      <c r="K5" s="123" t="s">
        <v>124</v>
      </c>
      <c r="L5" s="49" t="s">
        <v>20</v>
      </c>
      <c r="M5" s="124">
        <v>62</v>
      </c>
      <c r="N5" s="124"/>
      <c r="O5" s="29">
        <v>21500</v>
      </c>
      <c r="P5" s="71">
        <f t="shared" ref="P5" si="0">M5*O5</f>
        <v>1333000</v>
      </c>
      <c r="Q5" s="8" t="s">
        <v>125</v>
      </c>
      <c r="R5" s="69"/>
    </row>
    <row r="6" spans="1:18" ht="25.5" x14ac:dyDescent="0.2">
      <c r="A6" s="8">
        <v>31</v>
      </c>
      <c r="B6" s="8"/>
      <c r="C6" s="8"/>
      <c r="D6" s="8" t="s">
        <v>147</v>
      </c>
      <c r="E6" s="8">
        <v>1242087</v>
      </c>
      <c r="F6" s="8">
        <v>138460</v>
      </c>
      <c r="G6" s="28">
        <v>43899</v>
      </c>
      <c r="H6" s="163" t="s">
        <v>14</v>
      </c>
      <c r="I6" s="132"/>
      <c r="J6" s="162">
        <v>303417782</v>
      </c>
      <c r="K6" s="131" t="s">
        <v>13</v>
      </c>
      <c r="L6" s="172" t="s">
        <v>0</v>
      </c>
      <c r="M6" s="173">
        <v>40</v>
      </c>
      <c r="N6" s="72">
        <f>M6-15</f>
        <v>25</v>
      </c>
      <c r="O6" s="29">
        <v>10080</v>
      </c>
      <c r="P6" s="71">
        <f>+O6*M6</f>
        <v>403200</v>
      </c>
      <c r="Q6" s="8">
        <v>909165500</v>
      </c>
      <c r="R6" s="69"/>
    </row>
    <row r="7" spans="1:18" ht="25.5" x14ac:dyDescent="0.2">
      <c r="A7" s="8">
        <v>32</v>
      </c>
      <c r="B7" s="73"/>
      <c r="C7" s="73"/>
      <c r="D7" s="73" t="s">
        <v>147</v>
      </c>
      <c r="E7" s="8">
        <v>1242097</v>
      </c>
      <c r="F7" s="8">
        <v>138531</v>
      </c>
      <c r="G7" s="28">
        <v>43899</v>
      </c>
      <c r="H7" s="161" t="s">
        <v>135</v>
      </c>
      <c r="I7" s="162"/>
      <c r="J7" s="162">
        <v>302673063</v>
      </c>
      <c r="K7" s="131" t="s">
        <v>134</v>
      </c>
      <c r="L7" s="162" t="s">
        <v>21</v>
      </c>
      <c r="M7" s="124">
        <v>100</v>
      </c>
      <c r="N7" s="70"/>
      <c r="O7" s="29">
        <v>4560</v>
      </c>
      <c r="P7" s="71">
        <f>M7*O7</f>
        <v>456000</v>
      </c>
      <c r="Q7" s="8">
        <v>998486132</v>
      </c>
      <c r="R7" s="69"/>
    </row>
    <row r="8" spans="1:18" x14ac:dyDescent="0.2">
      <c r="A8" s="8">
        <v>33</v>
      </c>
      <c r="B8" s="42"/>
      <c r="C8" s="42"/>
      <c r="D8" s="8" t="s">
        <v>147</v>
      </c>
      <c r="E8" s="8">
        <v>1242062</v>
      </c>
      <c r="F8" s="8">
        <v>138444</v>
      </c>
      <c r="G8" s="28">
        <v>43899</v>
      </c>
      <c r="H8" s="163" t="s">
        <v>11</v>
      </c>
      <c r="I8" s="132"/>
      <c r="J8" s="162">
        <v>306763519</v>
      </c>
      <c r="K8" s="123" t="s">
        <v>131</v>
      </c>
      <c r="L8" s="172" t="s">
        <v>10</v>
      </c>
      <c r="M8" s="173">
        <v>2</v>
      </c>
      <c r="N8" s="72"/>
      <c r="O8" s="29">
        <v>168000</v>
      </c>
      <c r="P8" s="71">
        <f>+O8*M8</f>
        <v>336000</v>
      </c>
      <c r="Q8" s="8">
        <v>974452246</v>
      </c>
      <c r="R8" s="69"/>
    </row>
    <row r="9" spans="1:18" x14ac:dyDescent="0.2">
      <c r="A9" s="8">
        <v>36</v>
      </c>
      <c r="B9" s="42"/>
      <c r="C9" s="42"/>
      <c r="D9" s="8" t="s">
        <v>308</v>
      </c>
      <c r="E9" s="8">
        <v>1242118</v>
      </c>
      <c r="F9" s="8">
        <v>138458</v>
      </c>
      <c r="G9" s="28">
        <v>43899</v>
      </c>
      <c r="H9" s="121" t="s">
        <v>132</v>
      </c>
      <c r="I9" s="122"/>
      <c r="J9" s="162">
        <v>448032517</v>
      </c>
      <c r="K9" s="123" t="s">
        <v>133</v>
      </c>
      <c r="L9" s="162" t="s">
        <v>21</v>
      </c>
      <c r="M9" s="124">
        <v>250</v>
      </c>
      <c r="N9" s="70">
        <f>M9-48-16</f>
        <v>186</v>
      </c>
      <c r="O9" s="29">
        <v>13500</v>
      </c>
      <c r="P9" s="71">
        <f>M9*O9</f>
        <v>3375000</v>
      </c>
      <c r="Q9" s="8">
        <v>971300903</v>
      </c>
      <c r="R9" s="74"/>
    </row>
    <row r="10" spans="1:18" s="57" customFormat="1" x14ac:dyDescent="0.2">
      <c r="A10" s="8">
        <v>37</v>
      </c>
      <c r="B10" s="42"/>
      <c r="C10" s="42"/>
      <c r="D10" s="8" t="s">
        <v>147</v>
      </c>
      <c r="E10" s="8">
        <v>1243191</v>
      </c>
      <c r="F10" s="8">
        <v>139125</v>
      </c>
      <c r="G10" s="28">
        <v>43900</v>
      </c>
      <c r="H10" s="121" t="s">
        <v>139</v>
      </c>
      <c r="I10" s="122"/>
      <c r="J10" s="162">
        <v>306679732</v>
      </c>
      <c r="K10" s="123" t="s">
        <v>138</v>
      </c>
      <c r="L10" s="162" t="s">
        <v>10</v>
      </c>
      <c r="M10" s="124">
        <v>1</v>
      </c>
      <c r="N10" s="70"/>
      <c r="O10" s="29">
        <v>16800000</v>
      </c>
      <c r="P10" s="71">
        <f>M10*O10</f>
        <v>16800000</v>
      </c>
      <c r="Q10" s="8">
        <v>972550056</v>
      </c>
      <c r="R10" s="74"/>
    </row>
    <row r="11" spans="1:18" x14ac:dyDescent="0.2">
      <c r="A11" s="8">
        <v>38</v>
      </c>
      <c r="B11" s="42"/>
      <c r="C11" s="42"/>
      <c r="D11" s="8" t="s">
        <v>147</v>
      </c>
      <c r="E11" s="8">
        <v>1246371</v>
      </c>
      <c r="F11" s="8">
        <v>140792</v>
      </c>
      <c r="G11" s="28">
        <v>43914</v>
      </c>
      <c r="H11" s="161" t="s">
        <v>32</v>
      </c>
      <c r="I11" s="162"/>
      <c r="J11" s="162">
        <v>305968476</v>
      </c>
      <c r="K11" s="131" t="s">
        <v>33</v>
      </c>
      <c r="L11" s="162" t="s">
        <v>21</v>
      </c>
      <c r="M11" s="124">
        <v>15</v>
      </c>
      <c r="N11" s="70"/>
      <c r="O11" s="29">
        <v>82000</v>
      </c>
      <c r="P11" s="71">
        <f>+O11*M11</f>
        <v>1230000</v>
      </c>
      <c r="Q11" s="75">
        <v>998914307776</v>
      </c>
      <c r="R11" s="74"/>
    </row>
    <row r="12" spans="1:18" ht="38.25" x14ac:dyDescent="0.2">
      <c r="A12" s="8">
        <v>39</v>
      </c>
      <c r="B12" s="42"/>
      <c r="C12" s="42"/>
      <c r="D12" s="8" t="s">
        <v>147</v>
      </c>
      <c r="E12" s="8">
        <v>1246817</v>
      </c>
      <c r="F12" s="8">
        <v>141048</v>
      </c>
      <c r="G12" s="28">
        <v>43915</v>
      </c>
      <c r="H12" s="161" t="s">
        <v>36</v>
      </c>
      <c r="I12" s="162" t="s">
        <v>414</v>
      </c>
      <c r="J12" s="162">
        <v>302991665</v>
      </c>
      <c r="K12" s="131" t="s">
        <v>35</v>
      </c>
      <c r="L12" s="162" t="s">
        <v>20</v>
      </c>
      <c r="M12" s="124">
        <v>24</v>
      </c>
      <c r="N12" s="70"/>
      <c r="O12" s="29">
        <v>540000</v>
      </c>
      <c r="P12" s="71">
        <f>+O12*M12</f>
        <v>12960000</v>
      </c>
      <c r="Q12" s="8" t="s">
        <v>34</v>
      </c>
      <c r="R12" s="74"/>
    </row>
    <row r="13" spans="1:18" x14ac:dyDescent="0.2">
      <c r="A13" s="8">
        <v>43</v>
      </c>
      <c r="B13" s="42"/>
      <c r="C13" s="42"/>
      <c r="D13" s="8" t="s">
        <v>147</v>
      </c>
      <c r="E13" s="8">
        <v>1248023</v>
      </c>
      <c r="F13" s="8">
        <v>141672</v>
      </c>
      <c r="G13" s="28">
        <v>43927</v>
      </c>
      <c r="H13" s="181" t="s">
        <v>140</v>
      </c>
      <c r="I13" s="166"/>
      <c r="J13" s="47">
        <v>207149475</v>
      </c>
      <c r="K13" s="182" t="s">
        <v>142</v>
      </c>
      <c r="L13" s="47" t="s">
        <v>10</v>
      </c>
      <c r="M13" s="183">
        <v>1</v>
      </c>
      <c r="N13" s="70"/>
      <c r="O13" s="29">
        <v>4620000</v>
      </c>
      <c r="P13" s="71">
        <f>M13*O13</f>
        <v>4620000</v>
      </c>
      <c r="Q13" s="8">
        <v>974640572</v>
      </c>
      <c r="R13" s="74"/>
    </row>
    <row r="14" spans="1:18" x14ac:dyDescent="0.2">
      <c r="A14" s="8">
        <v>46</v>
      </c>
      <c r="B14" s="42"/>
      <c r="C14" s="42"/>
      <c r="D14" s="8" t="s">
        <v>147</v>
      </c>
      <c r="E14" s="8">
        <v>1248639</v>
      </c>
      <c r="F14" s="8">
        <v>141964</v>
      </c>
      <c r="G14" s="120">
        <v>43934</v>
      </c>
      <c r="H14" s="125" t="s">
        <v>149</v>
      </c>
      <c r="I14" s="49" t="s">
        <v>415</v>
      </c>
      <c r="J14" s="49">
        <v>206724204</v>
      </c>
      <c r="K14" s="126" t="s">
        <v>150</v>
      </c>
      <c r="L14" s="49" t="s">
        <v>21</v>
      </c>
      <c r="M14" s="49">
        <v>700</v>
      </c>
      <c r="N14" s="49"/>
      <c r="O14" s="29">
        <v>7200</v>
      </c>
      <c r="P14" s="29">
        <f t="shared" ref="P14:P60" si="1">M14*O14</f>
        <v>5040000</v>
      </c>
      <c r="Q14" s="8">
        <v>915497447</v>
      </c>
      <c r="R14" s="74"/>
    </row>
    <row r="15" spans="1:18" s="57" customFormat="1" ht="25.5" x14ac:dyDescent="0.2">
      <c r="A15" s="8">
        <v>48</v>
      </c>
      <c r="B15" s="42"/>
      <c r="C15" s="42"/>
      <c r="D15" s="8" t="s">
        <v>147</v>
      </c>
      <c r="E15" s="8">
        <v>1248643</v>
      </c>
      <c r="F15" s="8">
        <v>141985</v>
      </c>
      <c r="G15" s="28">
        <v>43934</v>
      </c>
      <c r="H15" s="15" t="s">
        <v>109</v>
      </c>
      <c r="I15" s="8"/>
      <c r="J15" s="15">
        <v>304144925</v>
      </c>
      <c r="K15" s="16" t="s">
        <v>151</v>
      </c>
      <c r="L15" s="8" t="s">
        <v>10</v>
      </c>
      <c r="M15" s="8">
        <v>1</v>
      </c>
      <c r="N15" s="8"/>
      <c r="O15" s="8">
        <v>1980000</v>
      </c>
      <c r="P15" s="29">
        <f>M15*O15</f>
        <v>1980000</v>
      </c>
      <c r="Q15" s="8" t="s">
        <v>110</v>
      </c>
      <c r="R15" s="74"/>
    </row>
    <row r="16" spans="1:18" s="58" customFormat="1" ht="51" x14ac:dyDescent="0.25">
      <c r="A16" s="8">
        <v>49</v>
      </c>
      <c r="B16" s="8"/>
      <c r="C16" s="8"/>
      <c r="D16" s="8" t="s">
        <v>147</v>
      </c>
      <c r="E16" s="8">
        <v>1248641</v>
      </c>
      <c r="F16" s="8">
        <v>142018</v>
      </c>
      <c r="G16" s="28">
        <v>43934</v>
      </c>
      <c r="H16" s="15" t="s">
        <v>152</v>
      </c>
      <c r="I16" s="8"/>
      <c r="J16" s="8">
        <v>306778736</v>
      </c>
      <c r="K16" s="16" t="s">
        <v>153</v>
      </c>
      <c r="L16" s="8" t="s">
        <v>10</v>
      </c>
      <c r="M16" s="8">
        <v>1</v>
      </c>
      <c r="N16" s="8"/>
      <c r="O16" s="8">
        <v>6240000</v>
      </c>
      <c r="P16" s="29">
        <f t="shared" si="1"/>
        <v>6240000</v>
      </c>
      <c r="Q16" s="8">
        <v>901363434</v>
      </c>
      <c r="R16" s="74"/>
    </row>
    <row r="17" spans="1:18" x14ac:dyDescent="0.2">
      <c r="A17" s="8">
        <v>53</v>
      </c>
      <c r="B17" s="42"/>
      <c r="C17" s="42"/>
      <c r="D17" s="8" t="s">
        <v>147</v>
      </c>
      <c r="E17" s="8">
        <v>1250253</v>
      </c>
      <c r="F17" s="8">
        <v>142924</v>
      </c>
      <c r="G17" s="120">
        <v>43948</v>
      </c>
      <c r="H17" s="121" t="s">
        <v>171</v>
      </c>
      <c r="I17" s="122" t="s">
        <v>416</v>
      </c>
      <c r="J17" s="125">
        <v>304633854</v>
      </c>
      <c r="K17" s="123" t="s">
        <v>172</v>
      </c>
      <c r="L17" s="49" t="s">
        <v>10</v>
      </c>
      <c r="M17" s="49">
        <v>40</v>
      </c>
      <c r="N17" s="49"/>
      <c r="O17" s="29">
        <v>67200</v>
      </c>
      <c r="P17" s="29">
        <f t="shared" si="1"/>
        <v>2688000</v>
      </c>
      <c r="Q17" s="42" t="s">
        <v>173</v>
      </c>
      <c r="R17" s="69"/>
    </row>
    <row r="18" spans="1:18" ht="13.5" thickBot="1" x14ac:dyDescent="0.25">
      <c r="A18" s="8">
        <v>55</v>
      </c>
      <c r="B18" s="42"/>
      <c r="C18" s="42"/>
      <c r="D18" s="8" t="s">
        <v>147</v>
      </c>
      <c r="E18" s="8">
        <v>1250515</v>
      </c>
      <c r="F18" s="8">
        <v>143080</v>
      </c>
      <c r="G18" s="120">
        <v>43952</v>
      </c>
      <c r="H18" s="127" t="s">
        <v>171</v>
      </c>
      <c r="I18" s="128" t="s">
        <v>416</v>
      </c>
      <c r="J18" s="127">
        <v>304633854</v>
      </c>
      <c r="K18" s="126" t="s">
        <v>174</v>
      </c>
      <c r="L18" s="129" t="s">
        <v>10</v>
      </c>
      <c r="M18" s="124">
        <v>100</v>
      </c>
      <c r="N18" s="124"/>
      <c r="O18" s="42">
        <v>19200</v>
      </c>
      <c r="P18" s="71">
        <f t="shared" si="1"/>
        <v>1920000</v>
      </c>
      <c r="Q18" s="56" t="s">
        <v>173</v>
      </c>
      <c r="R18" s="69"/>
    </row>
    <row r="19" spans="1:18" ht="26.25" thickBot="1" x14ac:dyDescent="0.25">
      <c r="A19" s="440">
        <v>56</v>
      </c>
      <c r="B19" s="440"/>
      <c r="C19" s="440"/>
      <c r="D19" s="440" t="s">
        <v>147</v>
      </c>
      <c r="E19" s="435">
        <v>1250513</v>
      </c>
      <c r="F19" s="435">
        <v>143083</v>
      </c>
      <c r="G19" s="450">
        <v>43952</v>
      </c>
      <c r="H19" s="521" t="s">
        <v>175</v>
      </c>
      <c r="I19" s="174"/>
      <c r="J19" s="523">
        <v>306726111</v>
      </c>
      <c r="K19" s="175" t="s">
        <v>176</v>
      </c>
      <c r="L19" s="47" t="s">
        <v>10</v>
      </c>
      <c r="M19" s="176">
        <v>1</v>
      </c>
      <c r="N19" s="177"/>
      <c r="O19" s="77">
        <v>1800000</v>
      </c>
      <c r="P19" s="71">
        <f t="shared" si="1"/>
        <v>1800000</v>
      </c>
      <c r="Q19" s="451" t="s">
        <v>178</v>
      </c>
      <c r="R19" s="69"/>
    </row>
    <row r="20" spans="1:18" ht="13.5" thickBot="1" x14ac:dyDescent="0.25">
      <c r="A20" s="442"/>
      <c r="B20" s="442"/>
      <c r="C20" s="442"/>
      <c r="D20" s="442"/>
      <c r="E20" s="435"/>
      <c r="F20" s="435"/>
      <c r="G20" s="450"/>
      <c r="H20" s="522"/>
      <c r="I20" s="178"/>
      <c r="J20" s="524"/>
      <c r="K20" s="175" t="s">
        <v>177</v>
      </c>
      <c r="L20" s="47" t="s">
        <v>21</v>
      </c>
      <c r="M20" s="179">
        <v>200</v>
      </c>
      <c r="N20" s="177"/>
      <c r="O20" s="77">
        <v>3600</v>
      </c>
      <c r="P20" s="71">
        <f t="shared" si="1"/>
        <v>720000</v>
      </c>
      <c r="Q20" s="457"/>
      <c r="R20" s="69"/>
    </row>
    <row r="21" spans="1:18" x14ac:dyDescent="0.2">
      <c r="A21" s="8">
        <v>59</v>
      </c>
      <c r="B21" s="42"/>
      <c r="C21" s="42"/>
      <c r="D21" s="8" t="s">
        <v>147</v>
      </c>
      <c r="E21" s="79">
        <v>1251623</v>
      </c>
      <c r="F21" s="79">
        <v>143913</v>
      </c>
      <c r="G21" s="80">
        <v>43962</v>
      </c>
      <c r="H21" s="158" t="s">
        <v>202</v>
      </c>
      <c r="I21" s="180"/>
      <c r="J21" s="127">
        <v>306943071</v>
      </c>
      <c r="K21" s="131" t="s">
        <v>203</v>
      </c>
      <c r="L21" s="162" t="s">
        <v>10</v>
      </c>
      <c r="M21" s="124">
        <v>1</v>
      </c>
      <c r="N21" s="124"/>
      <c r="O21" s="42">
        <v>640000</v>
      </c>
      <c r="P21" s="71">
        <f t="shared" si="1"/>
        <v>640000</v>
      </c>
      <c r="Q21" s="8">
        <v>982602127</v>
      </c>
      <c r="R21" s="69"/>
    </row>
    <row r="22" spans="1:18" ht="14.25" customHeight="1" x14ac:dyDescent="0.2">
      <c r="A22" s="440">
        <v>60</v>
      </c>
      <c r="B22" s="458"/>
      <c r="C22" s="458"/>
      <c r="D22" s="440" t="s">
        <v>147</v>
      </c>
      <c r="E22" s="435">
        <v>1251544</v>
      </c>
      <c r="F22" s="435">
        <v>143880</v>
      </c>
      <c r="G22" s="503">
        <v>43962</v>
      </c>
      <c r="H22" s="508" t="s">
        <v>204</v>
      </c>
      <c r="I22" s="130" t="s">
        <v>414</v>
      </c>
      <c r="J22" s="517">
        <v>306779584</v>
      </c>
      <c r="K22" s="131" t="s">
        <v>205</v>
      </c>
      <c r="L22" s="132" t="s">
        <v>206</v>
      </c>
      <c r="M22" s="133">
        <v>2</v>
      </c>
      <c r="N22" s="133"/>
      <c r="O22" s="77">
        <v>22500</v>
      </c>
      <c r="P22" s="29">
        <f t="shared" si="1"/>
        <v>45000</v>
      </c>
      <c r="Q22" s="449">
        <v>933249525</v>
      </c>
      <c r="R22" s="69"/>
    </row>
    <row r="23" spans="1:18" ht="15" customHeight="1" x14ac:dyDescent="0.2">
      <c r="A23" s="442"/>
      <c r="B23" s="459"/>
      <c r="C23" s="459"/>
      <c r="D23" s="442"/>
      <c r="E23" s="435"/>
      <c r="F23" s="435"/>
      <c r="G23" s="503"/>
      <c r="H23" s="516"/>
      <c r="I23" s="134" t="s">
        <v>414</v>
      </c>
      <c r="J23" s="518"/>
      <c r="K23" s="131" t="s">
        <v>207</v>
      </c>
      <c r="L23" s="132" t="s">
        <v>208</v>
      </c>
      <c r="M23" s="133">
        <v>50</v>
      </c>
      <c r="N23" s="133"/>
      <c r="O23" s="77">
        <v>10500</v>
      </c>
      <c r="P23" s="29">
        <f t="shared" si="1"/>
        <v>525000</v>
      </c>
      <c r="Q23" s="449"/>
      <c r="R23" s="69"/>
    </row>
    <row r="24" spans="1:18" x14ac:dyDescent="0.2">
      <c r="A24" s="8">
        <v>62</v>
      </c>
      <c r="B24" s="42"/>
      <c r="C24" s="42"/>
      <c r="D24" s="8" t="s">
        <v>147</v>
      </c>
      <c r="E24" s="8">
        <v>1251704</v>
      </c>
      <c r="F24" s="8">
        <v>143834</v>
      </c>
      <c r="G24" s="28">
        <v>43962</v>
      </c>
      <c r="H24" s="161" t="s">
        <v>202</v>
      </c>
      <c r="I24" s="162"/>
      <c r="J24" s="126">
        <v>306943071</v>
      </c>
      <c r="K24" s="126" t="s">
        <v>212</v>
      </c>
      <c r="L24" s="162" t="s">
        <v>10</v>
      </c>
      <c r="M24" s="162">
        <v>20</v>
      </c>
      <c r="N24" s="162"/>
      <c r="O24" s="42">
        <v>54000</v>
      </c>
      <c r="P24" s="29">
        <f t="shared" si="1"/>
        <v>1080000</v>
      </c>
      <c r="Q24" s="8">
        <v>982602127</v>
      </c>
      <c r="R24" s="69"/>
    </row>
    <row r="25" spans="1:18" x14ac:dyDescent="0.2">
      <c r="A25" s="8">
        <v>63</v>
      </c>
      <c r="B25" s="42"/>
      <c r="C25" s="42"/>
      <c r="D25" s="8" t="s">
        <v>234</v>
      </c>
      <c r="E25" s="8">
        <v>1251564</v>
      </c>
      <c r="F25" s="8">
        <v>143808</v>
      </c>
      <c r="G25" s="28">
        <v>43962</v>
      </c>
      <c r="H25" s="161" t="s">
        <v>213</v>
      </c>
      <c r="I25" s="162"/>
      <c r="J25" s="161">
        <v>306258852</v>
      </c>
      <c r="K25" s="165" t="s">
        <v>214</v>
      </c>
      <c r="L25" s="162" t="s">
        <v>10</v>
      </c>
      <c r="M25" s="162">
        <v>1</v>
      </c>
      <c r="N25" s="162"/>
      <c r="O25" s="42">
        <v>4300000</v>
      </c>
      <c r="P25" s="29">
        <f t="shared" si="1"/>
        <v>4300000</v>
      </c>
      <c r="Q25" s="8">
        <v>932641954</v>
      </c>
      <c r="R25" s="69"/>
    </row>
    <row r="26" spans="1:18" x14ac:dyDescent="0.2">
      <c r="A26" s="8">
        <v>64</v>
      </c>
      <c r="B26" s="42"/>
      <c r="C26" s="42"/>
      <c r="D26" s="8" t="s">
        <v>147</v>
      </c>
      <c r="E26" s="79">
        <v>1251687</v>
      </c>
      <c r="F26" s="79">
        <v>143795</v>
      </c>
      <c r="G26" s="82">
        <v>43962</v>
      </c>
      <c r="H26" s="127" t="s">
        <v>215</v>
      </c>
      <c r="I26" s="128"/>
      <c r="J26" s="159">
        <v>306578107</v>
      </c>
      <c r="K26" s="131" t="s">
        <v>216</v>
      </c>
      <c r="L26" s="129" t="s">
        <v>10</v>
      </c>
      <c r="M26" s="162">
        <v>1</v>
      </c>
      <c r="N26" s="162"/>
      <c r="O26" s="8">
        <v>13800000</v>
      </c>
      <c r="P26" s="29">
        <f t="shared" si="1"/>
        <v>13800000</v>
      </c>
      <c r="Q26" s="8">
        <v>934250004</v>
      </c>
      <c r="R26" s="69"/>
    </row>
    <row r="27" spans="1:18" ht="13.5" thickBot="1" x14ac:dyDescent="0.25">
      <c r="A27" s="8">
        <v>65</v>
      </c>
      <c r="B27" s="42"/>
      <c r="C27" s="42"/>
      <c r="D27" s="8" t="s">
        <v>147</v>
      </c>
      <c r="E27" s="8">
        <v>1251693</v>
      </c>
      <c r="F27" s="8">
        <v>143785</v>
      </c>
      <c r="G27" s="28">
        <v>43962</v>
      </c>
      <c r="H27" s="161" t="s">
        <v>217</v>
      </c>
      <c r="I27" s="162" t="s">
        <v>417</v>
      </c>
      <c r="J27" s="161">
        <v>307048701</v>
      </c>
      <c r="K27" s="165" t="s">
        <v>218</v>
      </c>
      <c r="L27" s="159" t="s">
        <v>21</v>
      </c>
      <c r="M27" s="162">
        <v>200</v>
      </c>
      <c r="N27" s="162"/>
      <c r="O27" s="8">
        <v>5040</v>
      </c>
      <c r="P27" s="29">
        <f t="shared" si="1"/>
        <v>1008000</v>
      </c>
      <c r="Q27" s="8">
        <v>993314053</v>
      </c>
      <c r="R27" s="69"/>
    </row>
    <row r="28" spans="1:18" ht="13.5" thickBot="1" x14ac:dyDescent="0.25">
      <c r="A28" s="440">
        <v>66</v>
      </c>
      <c r="B28" s="435"/>
      <c r="C28" s="435"/>
      <c r="D28" s="435" t="s">
        <v>147</v>
      </c>
      <c r="E28" s="435">
        <v>1251541</v>
      </c>
      <c r="F28" s="435">
        <v>143754</v>
      </c>
      <c r="G28" s="503">
        <v>43962</v>
      </c>
      <c r="H28" s="508" t="s">
        <v>217</v>
      </c>
      <c r="I28" s="509" t="s">
        <v>418</v>
      </c>
      <c r="J28" s="517">
        <v>307048701</v>
      </c>
      <c r="K28" s="135" t="s">
        <v>226</v>
      </c>
      <c r="L28" s="132" t="s">
        <v>181</v>
      </c>
      <c r="M28" s="136">
        <v>43</v>
      </c>
      <c r="N28" s="136"/>
      <c r="O28" s="83">
        <v>28200</v>
      </c>
      <c r="P28" s="29">
        <f t="shared" si="1"/>
        <v>1212600</v>
      </c>
      <c r="Q28" s="435">
        <v>93314053</v>
      </c>
      <c r="R28" s="84"/>
    </row>
    <row r="29" spans="1:18" ht="13.5" thickBot="1" x14ac:dyDescent="0.25">
      <c r="A29" s="441"/>
      <c r="B29" s="435"/>
      <c r="C29" s="435"/>
      <c r="D29" s="435"/>
      <c r="E29" s="435"/>
      <c r="F29" s="435"/>
      <c r="G29" s="503"/>
      <c r="H29" s="519"/>
      <c r="I29" s="510"/>
      <c r="J29" s="520"/>
      <c r="K29" s="135" t="s">
        <v>227</v>
      </c>
      <c r="L29" s="132" t="s">
        <v>21</v>
      </c>
      <c r="M29" s="137">
        <v>20</v>
      </c>
      <c r="N29" s="137"/>
      <c r="O29" s="85">
        <v>12220</v>
      </c>
      <c r="P29" s="29">
        <f t="shared" si="1"/>
        <v>244400</v>
      </c>
      <c r="Q29" s="435"/>
      <c r="R29" s="84"/>
    </row>
    <row r="30" spans="1:18" ht="13.5" thickBot="1" x14ac:dyDescent="0.25">
      <c r="A30" s="441"/>
      <c r="B30" s="435"/>
      <c r="C30" s="435"/>
      <c r="D30" s="435"/>
      <c r="E30" s="435"/>
      <c r="F30" s="435"/>
      <c r="G30" s="503"/>
      <c r="H30" s="519"/>
      <c r="I30" s="510"/>
      <c r="J30" s="520"/>
      <c r="K30" s="135" t="s">
        <v>228</v>
      </c>
      <c r="L30" s="132" t="s">
        <v>181</v>
      </c>
      <c r="M30" s="137">
        <v>12</v>
      </c>
      <c r="N30" s="137"/>
      <c r="O30" s="85">
        <v>32900</v>
      </c>
      <c r="P30" s="29">
        <f t="shared" si="1"/>
        <v>394800</v>
      </c>
      <c r="Q30" s="435"/>
      <c r="R30" s="84"/>
    </row>
    <row r="31" spans="1:18" ht="13.5" thickBot="1" x14ac:dyDescent="0.25">
      <c r="A31" s="441"/>
      <c r="B31" s="435"/>
      <c r="C31" s="435"/>
      <c r="D31" s="435"/>
      <c r="E31" s="435"/>
      <c r="F31" s="435"/>
      <c r="G31" s="503"/>
      <c r="H31" s="519"/>
      <c r="I31" s="510"/>
      <c r="J31" s="520"/>
      <c r="K31" s="135" t="s">
        <v>229</v>
      </c>
      <c r="L31" s="132" t="s">
        <v>181</v>
      </c>
      <c r="M31" s="137">
        <v>1</v>
      </c>
      <c r="N31" s="137"/>
      <c r="O31" s="85">
        <v>9400</v>
      </c>
      <c r="P31" s="29">
        <f t="shared" si="1"/>
        <v>9400</v>
      </c>
      <c r="Q31" s="435"/>
      <c r="R31" s="84"/>
    </row>
    <row r="32" spans="1:18" ht="13.5" thickBot="1" x14ac:dyDescent="0.25">
      <c r="A32" s="441"/>
      <c r="B32" s="435"/>
      <c r="C32" s="435"/>
      <c r="D32" s="435"/>
      <c r="E32" s="435"/>
      <c r="F32" s="435"/>
      <c r="G32" s="503"/>
      <c r="H32" s="519"/>
      <c r="I32" s="510"/>
      <c r="J32" s="520"/>
      <c r="K32" s="135" t="s">
        <v>230</v>
      </c>
      <c r="L32" s="132" t="s">
        <v>181</v>
      </c>
      <c r="M32" s="137">
        <v>2</v>
      </c>
      <c r="N32" s="137"/>
      <c r="O32" s="85">
        <v>32900</v>
      </c>
      <c r="P32" s="29">
        <f t="shared" si="1"/>
        <v>65800</v>
      </c>
      <c r="Q32" s="435"/>
      <c r="R32" s="84"/>
    </row>
    <row r="33" spans="1:18" x14ac:dyDescent="0.2">
      <c r="A33" s="442"/>
      <c r="B33" s="435"/>
      <c r="C33" s="435"/>
      <c r="D33" s="435"/>
      <c r="E33" s="435"/>
      <c r="F33" s="435"/>
      <c r="G33" s="503"/>
      <c r="H33" s="519"/>
      <c r="I33" s="511"/>
      <c r="J33" s="520"/>
      <c r="K33" s="138" t="s">
        <v>231</v>
      </c>
      <c r="L33" s="139" t="s">
        <v>181</v>
      </c>
      <c r="M33" s="140">
        <v>1</v>
      </c>
      <c r="N33" s="140"/>
      <c r="O33" s="87">
        <v>32900</v>
      </c>
      <c r="P33" s="88">
        <f t="shared" si="1"/>
        <v>32900</v>
      </c>
      <c r="Q33" s="435"/>
      <c r="R33" s="84"/>
    </row>
    <row r="34" spans="1:18" x14ac:dyDescent="0.2">
      <c r="A34" s="89"/>
      <c r="B34" s="8"/>
      <c r="C34" s="8"/>
      <c r="D34" s="8" t="s">
        <v>234</v>
      </c>
      <c r="E34" s="8">
        <v>1251322</v>
      </c>
      <c r="F34" s="8">
        <v>143611</v>
      </c>
      <c r="G34" s="120">
        <v>43962</v>
      </c>
      <c r="H34" s="121" t="s">
        <v>232</v>
      </c>
      <c r="I34" s="122" t="s">
        <v>419</v>
      </c>
      <c r="J34" s="146">
        <v>306880681</v>
      </c>
      <c r="K34" s="123" t="s">
        <v>233</v>
      </c>
      <c r="L34" s="132" t="s">
        <v>10</v>
      </c>
      <c r="M34" s="133">
        <v>3</v>
      </c>
      <c r="N34" s="77"/>
      <c r="O34" s="12">
        <v>1200000</v>
      </c>
      <c r="P34" s="29">
        <f>M34*O34</f>
        <v>3600000</v>
      </c>
      <c r="Q34" s="12">
        <v>998045044</v>
      </c>
      <c r="R34" s="84"/>
    </row>
    <row r="35" spans="1:18" ht="15.75" customHeight="1" x14ac:dyDescent="0.2">
      <c r="A35" s="440">
        <v>67</v>
      </c>
      <c r="B35" s="440"/>
      <c r="C35" s="440"/>
      <c r="D35" s="460" t="s">
        <v>234</v>
      </c>
      <c r="E35" s="435">
        <v>1251324</v>
      </c>
      <c r="F35" s="435">
        <v>143679</v>
      </c>
      <c r="G35" s="503">
        <v>43962</v>
      </c>
      <c r="H35" s="507" t="s">
        <v>235</v>
      </c>
      <c r="I35" s="496" t="s">
        <v>419</v>
      </c>
      <c r="J35" s="502">
        <v>306962871</v>
      </c>
      <c r="K35" s="131" t="s">
        <v>236</v>
      </c>
      <c r="L35" s="132" t="s">
        <v>181</v>
      </c>
      <c r="M35" s="132">
        <v>28</v>
      </c>
      <c r="N35" s="69"/>
      <c r="O35" s="69">
        <v>9100</v>
      </c>
      <c r="P35" s="29">
        <f t="shared" ref="P35:P57" si="2">M35*O35</f>
        <v>254800</v>
      </c>
      <c r="Q35" s="435">
        <v>916021119</v>
      </c>
      <c r="R35" s="84"/>
    </row>
    <row r="36" spans="1:18" x14ac:dyDescent="0.2">
      <c r="A36" s="441"/>
      <c r="B36" s="441"/>
      <c r="C36" s="441"/>
      <c r="D36" s="461"/>
      <c r="E36" s="435"/>
      <c r="F36" s="435"/>
      <c r="G36" s="503"/>
      <c r="H36" s="507"/>
      <c r="I36" s="506"/>
      <c r="J36" s="502"/>
      <c r="K36" s="131" t="s">
        <v>237</v>
      </c>
      <c r="L36" s="132" t="s">
        <v>21</v>
      </c>
      <c r="M36" s="132">
        <v>100</v>
      </c>
      <c r="N36" s="69"/>
      <c r="O36" s="69">
        <v>1560</v>
      </c>
      <c r="P36" s="29">
        <f t="shared" si="2"/>
        <v>156000</v>
      </c>
      <c r="Q36" s="435"/>
      <c r="R36" s="84"/>
    </row>
    <row r="37" spans="1:18" x14ac:dyDescent="0.2">
      <c r="A37" s="441"/>
      <c r="B37" s="441"/>
      <c r="C37" s="441"/>
      <c r="D37" s="461"/>
      <c r="E37" s="435"/>
      <c r="F37" s="435"/>
      <c r="G37" s="503"/>
      <c r="H37" s="507"/>
      <c r="I37" s="506"/>
      <c r="J37" s="502"/>
      <c r="K37" s="131" t="s">
        <v>238</v>
      </c>
      <c r="L37" s="132" t="s">
        <v>181</v>
      </c>
      <c r="M37" s="132">
        <v>55</v>
      </c>
      <c r="N37" s="69"/>
      <c r="O37" s="69">
        <v>5200</v>
      </c>
      <c r="P37" s="29">
        <f t="shared" si="2"/>
        <v>286000</v>
      </c>
      <c r="Q37" s="435"/>
      <c r="R37" s="84"/>
    </row>
    <row r="38" spans="1:18" x14ac:dyDescent="0.2">
      <c r="A38" s="441"/>
      <c r="B38" s="441"/>
      <c r="C38" s="441"/>
      <c r="D38" s="461"/>
      <c r="E38" s="435"/>
      <c r="F38" s="435"/>
      <c r="G38" s="503"/>
      <c r="H38" s="507"/>
      <c r="I38" s="506"/>
      <c r="J38" s="502"/>
      <c r="K38" s="131" t="s">
        <v>239</v>
      </c>
      <c r="L38" s="132" t="s">
        <v>181</v>
      </c>
      <c r="M38" s="132">
        <v>14</v>
      </c>
      <c r="N38" s="69"/>
      <c r="O38" s="69">
        <v>9100</v>
      </c>
      <c r="P38" s="29">
        <f t="shared" si="2"/>
        <v>127400</v>
      </c>
      <c r="Q38" s="435"/>
      <c r="R38" s="84"/>
    </row>
    <row r="39" spans="1:18" x14ac:dyDescent="0.2">
      <c r="A39" s="441"/>
      <c r="B39" s="441"/>
      <c r="C39" s="441"/>
      <c r="D39" s="461"/>
      <c r="E39" s="435"/>
      <c r="F39" s="435"/>
      <c r="G39" s="503"/>
      <c r="H39" s="507"/>
      <c r="I39" s="506"/>
      <c r="J39" s="502"/>
      <c r="K39" s="131" t="s">
        <v>240</v>
      </c>
      <c r="L39" s="132" t="s">
        <v>0</v>
      </c>
      <c r="M39" s="132">
        <v>200</v>
      </c>
      <c r="N39" s="69"/>
      <c r="O39" s="69">
        <v>33800</v>
      </c>
      <c r="P39" s="29">
        <f t="shared" si="2"/>
        <v>6760000</v>
      </c>
      <c r="Q39" s="435"/>
      <c r="R39" s="84"/>
    </row>
    <row r="40" spans="1:18" x14ac:dyDescent="0.2">
      <c r="A40" s="441"/>
      <c r="B40" s="441"/>
      <c r="C40" s="441"/>
      <c r="D40" s="461"/>
      <c r="E40" s="435"/>
      <c r="F40" s="435"/>
      <c r="G40" s="503"/>
      <c r="H40" s="507"/>
      <c r="I40" s="506"/>
      <c r="J40" s="502"/>
      <c r="K40" s="131" t="s">
        <v>241</v>
      </c>
      <c r="L40" s="132" t="s">
        <v>21</v>
      </c>
      <c r="M40" s="132">
        <v>60</v>
      </c>
      <c r="N40" s="69"/>
      <c r="O40" s="69">
        <v>1820</v>
      </c>
      <c r="P40" s="29">
        <f t="shared" si="2"/>
        <v>109200</v>
      </c>
      <c r="Q40" s="435"/>
      <c r="R40" s="84"/>
    </row>
    <row r="41" spans="1:18" x14ac:dyDescent="0.2">
      <c r="A41" s="441"/>
      <c r="B41" s="441"/>
      <c r="C41" s="441"/>
      <c r="D41" s="461"/>
      <c r="E41" s="435"/>
      <c r="F41" s="435"/>
      <c r="G41" s="503"/>
      <c r="H41" s="507"/>
      <c r="I41" s="506"/>
      <c r="J41" s="502"/>
      <c r="K41" s="131" t="s">
        <v>241</v>
      </c>
      <c r="L41" s="132" t="s">
        <v>21</v>
      </c>
      <c r="M41" s="132">
        <v>390</v>
      </c>
      <c r="N41" s="69"/>
      <c r="O41" s="69">
        <v>1300</v>
      </c>
      <c r="P41" s="29">
        <f t="shared" si="2"/>
        <v>507000</v>
      </c>
      <c r="Q41" s="435"/>
      <c r="R41" s="84"/>
    </row>
    <row r="42" spans="1:18" x14ac:dyDescent="0.2">
      <c r="A42" s="441"/>
      <c r="B42" s="441"/>
      <c r="C42" s="441"/>
      <c r="D42" s="461"/>
      <c r="E42" s="435"/>
      <c r="F42" s="435"/>
      <c r="G42" s="503"/>
      <c r="H42" s="507"/>
      <c r="I42" s="506"/>
      <c r="J42" s="502"/>
      <c r="K42" s="131" t="s">
        <v>242</v>
      </c>
      <c r="L42" s="132" t="s">
        <v>181</v>
      </c>
      <c r="M42" s="132">
        <v>10</v>
      </c>
      <c r="N42" s="69"/>
      <c r="O42" s="69">
        <v>11700</v>
      </c>
      <c r="P42" s="29">
        <f t="shared" si="2"/>
        <v>117000</v>
      </c>
      <c r="Q42" s="435"/>
      <c r="R42" s="84"/>
    </row>
    <row r="43" spans="1:18" x14ac:dyDescent="0.2">
      <c r="A43" s="441"/>
      <c r="B43" s="441"/>
      <c r="C43" s="441"/>
      <c r="D43" s="461"/>
      <c r="E43" s="435"/>
      <c r="F43" s="435"/>
      <c r="G43" s="503"/>
      <c r="H43" s="507"/>
      <c r="I43" s="506"/>
      <c r="J43" s="502"/>
      <c r="K43" s="131" t="s">
        <v>205</v>
      </c>
      <c r="L43" s="132" t="s">
        <v>206</v>
      </c>
      <c r="M43" s="132">
        <v>4</v>
      </c>
      <c r="N43" s="69"/>
      <c r="O43" s="69">
        <v>32500</v>
      </c>
      <c r="P43" s="29">
        <f t="shared" si="2"/>
        <v>130000</v>
      </c>
      <c r="Q43" s="435"/>
      <c r="R43" s="84"/>
    </row>
    <row r="44" spans="1:18" x14ac:dyDescent="0.2">
      <c r="A44" s="441"/>
      <c r="B44" s="441"/>
      <c r="C44" s="441"/>
      <c r="D44" s="461"/>
      <c r="E44" s="435"/>
      <c r="F44" s="435"/>
      <c r="G44" s="503"/>
      <c r="H44" s="507"/>
      <c r="I44" s="506"/>
      <c r="J44" s="502"/>
      <c r="K44" s="131" t="s">
        <v>243</v>
      </c>
      <c r="L44" s="132" t="s">
        <v>21</v>
      </c>
      <c r="M44" s="132">
        <v>130</v>
      </c>
      <c r="N44" s="69"/>
      <c r="O44" s="69">
        <v>3900</v>
      </c>
      <c r="P44" s="29">
        <f t="shared" si="2"/>
        <v>507000</v>
      </c>
      <c r="Q44" s="435"/>
      <c r="R44" s="84"/>
    </row>
    <row r="45" spans="1:18" x14ac:dyDescent="0.2">
      <c r="A45" s="441"/>
      <c r="B45" s="441"/>
      <c r="C45" s="441"/>
      <c r="D45" s="461"/>
      <c r="E45" s="435"/>
      <c r="F45" s="435"/>
      <c r="G45" s="503"/>
      <c r="H45" s="507"/>
      <c r="I45" s="506"/>
      <c r="J45" s="502"/>
      <c r="K45" s="131" t="s">
        <v>244</v>
      </c>
      <c r="L45" s="132" t="s">
        <v>21</v>
      </c>
      <c r="M45" s="132">
        <v>100</v>
      </c>
      <c r="N45" s="69"/>
      <c r="O45" s="69">
        <v>1300</v>
      </c>
      <c r="P45" s="29">
        <f t="shared" si="2"/>
        <v>130000</v>
      </c>
      <c r="Q45" s="435"/>
      <c r="R45" s="84"/>
    </row>
    <row r="46" spans="1:18" x14ac:dyDescent="0.2">
      <c r="A46" s="441"/>
      <c r="B46" s="441"/>
      <c r="C46" s="441"/>
      <c r="D46" s="461"/>
      <c r="E46" s="435"/>
      <c r="F46" s="435"/>
      <c r="G46" s="503"/>
      <c r="H46" s="507"/>
      <c r="I46" s="506"/>
      <c r="J46" s="502"/>
      <c r="K46" s="131" t="s">
        <v>205</v>
      </c>
      <c r="L46" s="132" t="s">
        <v>208</v>
      </c>
      <c r="M46" s="132">
        <v>3</v>
      </c>
      <c r="N46" s="69"/>
      <c r="O46" s="69">
        <v>23400</v>
      </c>
      <c r="P46" s="29">
        <f t="shared" si="2"/>
        <v>70200</v>
      </c>
      <c r="Q46" s="435"/>
      <c r="R46" s="84"/>
    </row>
    <row r="47" spans="1:18" x14ac:dyDescent="0.2">
      <c r="A47" s="441"/>
      <c r="B47" s="441"/>
      <c r="C47" s="441"/>
      <c r="D47" s="461"/>
      <c r="E47" s="435"/>
      <c r="F47" s="435"/>
      <c r="G47" s="503"/>
      <c r="H47" s="507"/>
      <c r="I47" s="506"/>
      <c r="J47" s="502"/>
      <c r="K47" s="131" t="s">
        <v>245</v>
      </c>
      <c r="L47" s="132" t="s">
        <v>181</v>
      </c>
      <c r="M47" s="132">
        <v>3</v>
      </c>
      <c r="N47" s="69"/>
      <c r="O47" s="69">
        <v>4680</v>
      </c>
      <c r="P47" s="29">
        <f t="shared" si="2"/>
        <v>14040</v>
      </c>
      <c r="Q47" s="435"/>
      <c r="R47" s="84"/>
    </row>
    <row r="48" spans="1:18" x14ac:dyDescent="0.2">
      <c r="A48" s="441"/>
      <c r="B48" s="441"/>
      <c r="C48" s="441"/>
      <c r="D48" s="461"/>
      <c r="E48" s="435"/>
      <c r="F48" s="435"/>
      <c r="G48" s="503"/>
      <c r="H48" s="507"/>
      <c r="I48" s="506"/>
      <c r="J48" s="502"/>
      <c r="K48" s="131" t="s">
        <v>246</v>
      </c>
      <c r="L48" s="132" t="s">
        <v>181</v>
      </c>
      <c r="M48" s="132">
        <v>2</v>
      </c>
      <c r="N48" s="69"/>
      <c r="O48" s="69">
        <v>2600</v>
      </c>
      <c r="P48" s="29">
        <f t="shared" si="2"/>
        <v>5200</v>
      </c>
      <c r="Q48" s="435"/>
      <c r="R48" s="84"/>
    </row>
    <row r="49" spans="1:18" x14ac:dyDescent="0.2">
      <c r="A49" s="441"/>
      <c r="B49" s="441"/>
      <c r="C49" s="441"/>
      <c r="D49" s="461"/>
      <c r="E49" s="435"/>
      <c r="F49" s="435"/>
      <c r="G49" s="503"/>
      <c r="H49" s="507"/>
      <c r="I49" s="506"/>
      <c r="J49" s="502"/>
      <c r="K49" s="131" t="s">
        <v>247</v>
      </c>
      <c r="L49" s="132" t="s">
        <v>181</v>
      </c>
      <c r="M49" s="132">
        <v>4</v>
      </c>
      <c r="N49" s="69"/>
      <c r="O49" s="69">
        <v>9100</v>
      </c>
      <c r="P49" s="29">
        <f t="shared" si="2"/>
        <v>36400</v>
      </c>
      <c r="Q49" s="435"/>
      <c r="R49" s="84"/>
    </row>
    <row r="50" spans="1:18" x14ac:dyDescent="0.2">
      <c r="A50" s="441"/>
      <c r="B50" s="441"/>
      <c r="C50" s="441"/>
      <c r="D50" s="461"/>
      <c r="E50" s="435"/>
      <c r="F50" s="435"/>
      <c r="G50" s="503"/>
      <c r="H50" s="507"/>
      <c r="I50" s="506"/>
      <c r="J50" s="502"/>
      <c r="K50" s="131" t="s">
        <v>248</v>
      </c>
      <c r="L50" s="132" t="s">
        <v>0</v>
      </c>
      <c r="M50" s="132">
        <v>1</v>
      </c>
      <c r="N50" s="69"/>
      <c r="O50" s="69">
        <v>3120</v>
      </c>
      <c r="P50" s="29">
        <f t="shared" si="2"/>
        <v>3120</v>
      </c>
      <c r="Q50" s="435"/>
      <c r="R50" s="84"/>
    </row>
    <row r="51" spans="1:18" x14ac:dyDescent="0.2">
      <c r="A51" s="441"/>
      <c r="B51" s="441"/>
      <c r="C51" s="441"/>
      <c r="D51" s="461"/>
      <c r="E51" s="435"/>
      <c r="F51" s="435"/>
      <c r="G51" s="503"/>
      <c r="H51" s="507"/>
      <c r="I51" s="506"/>
      <c r="J51" s="502"/>
      <c r="K51" s="131" t="s">
        <v>249</v>
      </c>
      <c r="L51" s="132" t="s">
        <v>181</v>
      </c>
      <c r="M51" s="132">
        <v>10</v>
      </c>
      <c r="N51" s="69"/>
      <c r="O51" s="69">
        <v>4680</v>
      </c>
      <c r="P51" s="29">
        <f t="shared" si="2"/>
        <v>46800</v>
      </c>
      <c r="Q51" s="435"/>
      <c r="R51" s="84"/>
    </row>
    <row r="52" spans="1:18" x14ac:dyDescent="0.2">
      <c r="A52" s="441"/>
      <c r="B52" s="441"/>
      <c r="C52" s="441"/>
      <c r="D52" s="461"/>
      <c r="E52" s="435"/>
      <c r="F52" s="435"/>
      <c r="G52" s="503"/>
      <c r="H52" s="507"/>
      <c r="I52" s="506"/>
      <c r="J52" s="502"/>
      <c r="K52" s="131" t="s">
        <v>250</v>
      </c>
      <c r="L52" s="132" t="s">
        <v>181</v>
      </c>
      <c r="M52" s="132">
        <v>1</v>
      </c>
      <c r="N52" s="69"/>
      <c r="O52" s="69">
        <v>7800</v>
      </c>
      <c r="P52" s="29">
        <f t="shared" si="2"/>
        <v>7800</v>
      </c>
      <c r="Q52" s="435"/>
      <c r="R52" s="84"/>
    </row>
    <row r="53" spans="1:18" x14ac:dyDescent="0.2">
      <c r="A53" s="441"/>
      <c r="B53" s="441"/>
      <c r="C53" s="441"/>
      <c r="D53" s="461"/>
      <c r="E53" s="435"/>
      <c r="F53" s="435"/>
      <c r="G53" s="503"/>
      <c r="H53" s="507"/>
      <c r="I53" s="506"/>
      <c r="J53" s="502"/>
      <c r="K53" s="131" t="s">
        <v>251</v>
      </c>
      <c r="L53" s="132" t="s">
        <v>181</v>
      </c>
      <c r="M53" s="132">
        <v>2</v>
      </c>
      <c r="N53" s="69"/>
      <c r="O53" s="69">
        <v>9100</v>
      </c>
      <c r="P53" s="29">
        <f t="shared" si="2"/>
        <v>18200</v>
      </c>
      <c r="Q53" s="435"/>
      <c r="R53" s="84"/>
    </row>
    <row r="54" spans="1:18" x14ac:dyDescent="0.2">
      <c r="A54" s="441"/>
      <c r="B54" s="441"/>
      <c r="C54" s="441"/>
      <c r="D54" s="461"/>
      <c r="E54" s="435"/>
      <c r="F54" s="435"/>
      <c r="G54" s="503"/>
      <c r="H54" s="507"/>
      <c r="I54" s="506"/>
      <c r="J54" s="502"/>
      <c r="K54" s="131" t="s">
        <v>252</v>
      </c>
      <c r="L54" s="132" t="s">
        <v>0</v>
      </c>
      <c r="M54" s="132">
        <v>2</v>
      </c>
      <c r="N54" s="69"/>
      <c r="O54" s="69">
        <v>3900</v>
      </c>
      <c r="P54" s="29">
        <f t="shared" si="2"/>
        <v>7800</v>
      </c>
      <c r="Q54" s="435"/>
      <c r="R54" s="84"/>
    </row>
    <row r="55" spans="1:18" x14ac:dyDescent="0.2">
      <c r="A55" s="441"/>
      <c r="B55" s="441"/>
      <c r="C55" s="441"/>
      <c r="D55" s="461"/>
      <c r="E55" s="435"/>
      <c r="F55" s="435"/>
      <c r="G55" s="503"/>
      <c r="H55" s="507"/>
      <c r="I55" s="506"/>
      <c r="J55" s="502"/>
      <c r="K55" s="131" t="s">
        <v>253</v>
      </c>
      <c r="L55" s="132" t="s">
        <v>181</v>
      </c>
      <c r="M55" s="132">
        <v>13</v>
      </c>
      <c r="N55" s="69"/>
      <c r="O55" s="69">
        <v>312</v>
      </c>
      <c r="P55" s="29">
        <f t="shared" si="2"/>
        <v>4056</v>
      </c>
      <c r="Q55" s="435"/>
      <c r="R55" s="84"/>
    </row>
    <row r="56" spans="1:18" x14ac:dyDescent="0.2">
      <c r="A56" s="441"/>
      <c r="B56" s="441"/>
      <c r="C56" s="441"/>
      <c r="D56" s="461"/>
      <c r="E56" s="435"/>
      <c r="F56" s="435"/>
      <c r="G56" s="503"/>
      <c r="H56" s="507"/>
      <c r="I56" s="506"/>
      <c r="J56" s="502"/>
      <c r="K56" s="131" t="s">
        <v>254</v>
      </c>
      <c r="L56" s="132" t="s">
        <v>181</v>
      </c>
      <c r="M56" s="132">
        <v>10</v>
      </c>
      <c r="N56" s="69"/>
      <c r="O56" s="69">
        <v>2080</v>
      </c>
      <c r="P56" s="29">
        <f t="shared" si="2"/>
        <v>20800</v>
      </c>
      <c r="Q56" s="435"/>
      <c r="R56" s="84"/>
    </row>
    <row r="57" spans="1:18" x14ac:dyDescent="0.2">
      <c r="A57" s="441"/>
      <c r="B57" s="441"/>
      <c r="C57" s="441"/>
      <c r="D57" s="461"/>
      <c r="E57" s="435"/>
      <c r="F57" s="435"/>
      <c r="G57" s="503"/>
      <c r="H57" s="507"/>
      <c r="I57" s="506"/>
      <c r="J57" s="502"/>
      <c r="K57" s="131" t="s">
        <v>255</v>
      </c>
      <c r="L57" s="132" t="s">
        <v>181</v>
      </c>
      <c r="M57" s="132">
        <v>2</v>
      </c>
      <c r="N57" s="69"/>
      <c r="O57" s="69">
        <v>3900</v>
      </c>
      <c r="P57" s="29">
        <f t="shared" si="2"/>
        <v>7800</v>
      </c>
      <c r="Q57" s="435"/>
      <c r="R57" s="84"/>
    </row>
    <row r="58" spans="1:18" x14ac:dyDescent="0.2">
      <c r="A58" s="441"/>
      <c r="B58" s="441"/>
      <c r="C58" s="441"/>
      <c r="D58" s="461"/>
      <c r="E58" s="435"/>
      <c r="F58" s="435"/>
      <c r="G58" s="503"/>
      <c r="H58" s="507"/>
      <c r="I58" s="506"/>
      <c r="J58" s="502"/>
      <c r="K58" s="131" t="s">
        <v>256</v>
      </c>
      <c r="L58" s="132" t="s">
        <v>181</v>
      </c>
      <c r="M58" s="132">
        <v>4</v>
      </c>
      <c r="N58" s="69"/>
      <c r="O58" s="69">
        <v>2600</v>
      </c>
      <c r="P58" s="29">
        <f t="shared" si="1"/>
        <v>10400</v>
      </c>
      <c r="Q58" s="435"/>
      <c r="R58" s="84"/>
    </row>
    <row r="59" spans="1:18" x14ac:dyDescent="0.2">
      <c r="A59" s="441"/>
      <c r="B59" s="441"/>
      <c r="C59" s="441"/>
      <c r="D59" s="461"/>
      <c r="E59" s="435"/>
      <c r="F59" s="435"/>
      <c r="G59" s="503"/>
      <c r="H59" s="507"/>
      <c r="I59" s="506"/>
      <c r="J59" s="502"/>
      <c r="K59" s="131" t="s">
        <v>257</v>
      </c>
      <c r="L59" s="132" t="s">
        <v>181</v>
      </c>
      <c r="M59" s="132">
        <v>2</v>
      </c>
      <c r="N59" s="69"/>
      <c r="O59" s="69">
        <v>3900</v>
      </c>
      <c r="P59" s="29">
        <f t="shared" si="1"/>
        <v>7800</v>
      </c>
      <c r="Q59" s="435"/>
      <c r="R59" s="84"/>
    </row>
    <row r="60" spans="1:18" x14ac:dyDescent="0.2">
      <c r="A60" s="442"/>
      <c r="B60" s="442"/>
      <c r="C60" s="442"/>
      <c r="D60" s="462"/>
      <c r="E60" s="440"/>
      <c r="F60" s="440"/>
      <c r="G60" s="504"/>
      <c r="H60" s="508"/>
      <c r="I60" s="497"/>
      <c r="J60" s="496"/>
      <c r="K60" s="141" t="s">
        <v>258</v>
      </c>
      <c r="L60" s="139" t="s">
        <v>181</v>
      </c>
      <c r="M60" s="139">
        <v>2</v>
      </c>
      <c r="N60" s="86"/>
      <c r="O60" s="86">
        <v>2600</v>
      </c>
      <c r="P60" s="88">
        <f t="shared" si="1"/>
        <v>5200</v>
      </c>
      <c r="Q60" s="435"/>
      <c r="R60" s="91"/>
    </row>
    <row r="61" spans="1:18" ht="13.5" thickBot="1" x14ac:dyDescent="0.25">
      <c r="A61" s="8">
        <v>76.1666666666667</v>
      </c>
      <c r="B61" s="8"/>
      <c r="C61" s="8"/>
      <c r="D61" s="8" t="s">
        <v>260</v>
      </c>
      <c r="E61" s="58">
        <v>1252478</v>
      </c>
      <c r="F61" s="58">
        <v>144280</v>
      </c>
      <c r="G61" s="80">
        <v>43964</v>
      </c>
      <c r="H61" s="92" t="s">
        <v>225</v>
      </c>
      <c r="I61" s="56"/>
      <c r="J61" s="55">
        <v>307045745</v>
      </c>
      <c r="K61" s="93" t="s">
        <v>259</v>
      </c>
      <c r="L61" s="8" t="s">
        <v>10</v>
      </c>
      <c r="M61" s="8">
        <v>8</v>
      </c>
      <c r="N61" s="8"/>
      <c r="O61" s="29">
        <v>320000</v>
      </c>
      <c r="P61" s="29">
        <f t="shared" ref="P61:P107" si="3">M61*O61</f>
        <v>2560000</v>
      </c>
      <c r="Q61" s="12">
        <v>902155345</v>
      </c>
      <c r="R61" s="84"/>
    </row>
    <row r="62" spans="1:18" x14ac:dyDescent="0.2">
      <c r="A62" s="79">
        <v>76.6666666666667</v>
      </c>
      <c r="B62" s="44"/>
      <c r="C62" s="44"/>
      <c r="D62" s="79" t="s">
        <v>261</v>
      </c>
      <c r="E62" s="58">
        <v>1252521</v>
      </c>
      <c r="F62" s="58">
        <v>144368</v>
      </c>
      <c r="G62" s="80">
        <v>43969</v>
      </c>
      <c r="H62" s="92" t="s">
        <v>225</v>
      </c>
      <c r="I62" s="56"/>
      <c r="J62" s="55">
        <v>307045745</v>
      </c>
      <c r="K62" s="94" t="s">
        <v>224</v>
      </c>
      <c r="L62" s="79" t="s">
        <v>10</v>
      </c>
      <c r="M62" s="79">
        <v>1</v>
      </c>
      <c r="N62" s="79"/>
      <c r="O62" s="88">
        <v>714000</v>
      </c>
      <c r="P62" s="88">
        <f t="shared" si="3"/>
        <v>714000</v>
      </c>
      <c r="Q62" s="12">
        <v>902155345</v>
      </c>
      <c r="R62" s="91"/>
    </row>
    <row r="63" spans="1:18" x14ac:dyDescent="0.2">
      <c r="A63" s="435"/>
      <c r="B63" s="449"/>
      <c r="C63" s="449"/>
      <c r="D63" s="435" t="s">
        <v>261</v>
      </c>
      <c r="E63" s="435">
        <v>1253624</v>
      </c>
      <c r="F63" s="435">
        <v>144987</v>
      </c>
      <c r="G63" s="503">
        <v>43971</v>
      </c>
      <c r="H63" s="512" t="s">
        <v>262</v>
      </c>
      <c r="I63" s="509" t="s">
        <v>420</v>
      </c>
      <c r="J63" s="502">
        <v>300784045</v>
      </c>
      <c r="K63" s="131" t="s">
        <v>263</v>
      </c>
      <c r="L63" s="132" t="s">
        <v>180</v>
      </c>
      <c r="M63" s="132">
        <v>20</v>
      </c>
      <c r="N63" s="132"/>
      <c r="O63" s="69">
        <v>33600</v>
      </c>
      <c r="P63" s="29">
        <f t="shared" si="3"/>
        <v>672000</v>
      </c>
      <c r="Q63" s="449">
        <v>919922222</v>
      </c>
      <c r="R63" s="95"/>
    </row>
    <row r="64" spans="1:18" x14ac:dyDescent="0.2">
      <c r="A64" s="435"/>
      <c r="B64" s="449"/>
      <c r="C64" s="449"/>
      <c r="D64" s="435"/>
      <c r="E64" s="435"/>
      <c r="F64" s="435"/>
      <c r="G64" s="503"/>
      <c r="H64" s="512"/>
      <c r="I64" s="510"/>
      <c r="J64" s="502"/>
      <c r="K64" s="131" t="s">
        <v>264</v>
      </c>
      <c r="L64" s="132" t="s">
        <v>180</v>
      </c>
      <c r="M64" s="132">
        <v>2</v>
      </c>
      <c r="N64" s="132"/>
      <c r="O64" s="69">
        <v>29400</v>
      </c>
      <c r="P64" s="29">
        <f t="shared" si="3"/>
        <v>58800</v>
      </c>
      <c r="Q64" s="449"/>
      <c r="R64" s="95"/>
    </row>
    <row r="65" spans="1:18" x14ac:dyDescent="0.2">
      <c r="A65" s="435"/>
      <c r="B65" s="449"/>
      <c r="C65" s="449"/>
      <c r="D65" s="435"/>
      <c r="E65" s="435"/>
      <c r="F65" s="435"/>
      <c r="G65" s="503"/>
      <c r="H65" s="512"/>
      <c r="I65" s="510"/>
      <c r="J65" s="502"/>
      <c r="K65" s="131" t="s">
        <v>265</v>
      </c>
      <c r="L65" s="132" t="s">
        <v>21</v>
      </c>
      <c r="M65" s="132">
        <v>90</v>
      </c>
      <c r="N65" s="132"/>
      <c r="O65" s="69">
        <v>5040</v>
      </c>
      <c r="P65" s="29">
        <f t="shared" si="3"/>
        <v>453600</v>
      </c>
      <c r="Q65" s="449"/>
      <c r="R65" s="95"/>
    </row>
    <row r="66" spans="1:18" x14ac:dyDescent="0.2">
      <c r="A66" s="435"/>
      <c r="B66" s="449"/>
      <c r="C66" s="449"/>
      <c r="D66" s="435"/>
      <c r="E66" s="435"/>
      <c r="F66" s="435"/>
      <c r="G66" s="503"/>
      <c r="H66" s="512"/>
      <c r="I66" s="510"/>
      <c r="J66" s="502"/>
      <c r="K66" s="131" t="s">
        <v>266</v>
      </c>
      <c r="L66" s="132" t="s">
        <v>181</v>
      </c>
      <c r="M66" s="132">
        <v>6</v>
      </c>
      <c r="N66" s="132"/>
      <c r="O66" s="69">
        <v>21000</v>
      </c>
      <c r="P66" s="29">
        <f t="shared" si="3"/>
        <v>126000</v>
      </c>
      <c r="Q66" s="449"/>
      <c r="R66" s="95"/>
    </row>
    <row r="67" spans="1:18" x14ac:dyDescent="0.2">
      <c r="A67" s="435"/>
      <c r="B67" s="449"/>
      <c r="C67" s="449"/>
      <c r="D67" s="435"/>
      <c r="E67" s="435"/>
      <c r="F67" s="435"/>
      <c r="G67" s="503"/>
      <c r="H67" s="512"/>
      <c r="I67" s="510"/>
      <c r="J67" s="502"/>
      <c r="K67" s="131" t="s">
        <v>267</v>
      </c>
      <c r="L67" s="132" t="s">
        <v>21</v>
      </c>
      <c r="M67" s="132">
        <v>18</v>
      </c>
      <c r="N67" s="132"/>
      <c r="O67" s="69">
        <v>5040</v>
      </c>
      <c r="P67" s="29">
        <f t="shared" si="3"/>
        <v>90720</v>
      </c>
      <c r="Q67" s="449"/>
      <c r="R67" s="95"/>
    </row>
    <row r="68" spans="1:18" x14ac:dyDescent="0.2">
      <c r="A68" s="435"/>
      <c r="B68" s="449"/>
      <c r="C68" s="449"/>
      <c r="D68" s="435"/>
      <c r="E68" s="435"/>
      <c r="F68" s="435"/>
      <c r="G68" s="503"/>
      <c r="H68" s="512"/>
      <c r="I68" s="510"/>
      <c r="J68" s="502"/>
      <c r="K68" s="131" t="s">
        <v>268</v>
      </c>
      <c r="L68" s="132" t="s">
        <v>181</v>
      </c>
      <c r="M68" s="132">
        <v>4</v>
      </c>
      <c r="N68" s="132"/>
      <c r="O68" s="69">
        <v>1680</v>
      </c>
      <c r="P68" s="29">
        <f t="shared" si="3"/>
        <v>6720</v>
      </c>
      <c r="Q68" s="449"/>
      <c r="R68" s="95"/>
    </row>
    <row r="69" spans="1:18" x14ac:dyDescent="0.2">
      <c r="A69" s="435"/>
      <c r="B69" s="449"/>
      <c r="C69" s="449"/>
      <c r="D69" s="435"/>
      <c r="E69" s="435"/>
      <c r="F69" s="435"/>
      <c r="G69" s="503"/>
      <c r="H69" s="512"/>
      <c r="I69" s="510"/>
      <c r="J69" s="502"/>
      <c r="K69" s="131" t="s">
        <v>269</v>
      </c>
      <c r="L69" s="132" t="s">
        <v>181</v>
      </c>
      <c r="M69" s="132">
        <v>4</v>
      </c>
      <c r="N69" s="132"/>
      <c r="O69" s="69">
        <v>1680</v>
      </c>
      <c r="P69" s="29">
        <f t="shared" si="3"/>
        <v>6720</v>
      </c>
      <c r="Q69" s="449"/>
      <c r="R69" s="95"/>
    </row>
    <row r="70" spans="1:18" x14ac:dyDescent="0.2">
      <c r="A70" s="435"/>
      <c r="B70" s="449"/>
      <c r="C70" s="449"/>
      <c r="D70" s="435"/>
      <c r="E70" s="435"/>
      <c r="F70" s="435"/>
      <c r="G70" s="503"/>
      <c r="H70" s="512"/>
      <c r="I70" s="510"/>
      <c r="J70" s="502"/>
      <c r="K70" s="131" t="s">
        <v>270</v>
      </c>
      <c r="L70" s="132" t="s">
        <v>303</v>
      </c>
      <c r="M70" s="132">
        <v>4</v>
      </c>
      <c r="N70" s="132"/>
      <c r="O70" s="69">
        <v>1680</v>
      </c>
      <c r="P70" s="29">
        <f t="shared" si="3"/>
        <v>6720</v>
      </c>
      <c r="Q70" s="449"/>
      <c r="R70" s="95"/>
    </row>
    <row r="71" spans="1:18" x14ac:dyDescent="0.2">
      <c r="A71" s="435"/>
      <c r="B71" s="449"/>
      <c r="C71" s="449"/>
      <c r="D71" s="435"/>
      <c r="E71" s="435"/>
      <c r="F71" s="435"/>
      <c r="G71" s="503"/>
      <c r="H71" s="512"/>
      <c r="I71" s="510"/>
      <c r="J71" s="502"/>
      <c r="K71" s="131" t="s">
        <v>271</v>
      </c>
      <c r="L71" s="132" t="s">
        <v>181</v>
      </c>
      <c r="M71" s="132">
        <v>3</v>
      </c>
      <c r="N71" s="132"/>
      <c r="O71" s="69">
        <v>16800</v>
      </c>
      <c r="P71" s="29">
        <f t="shared" si="3"/>
        <v>50400</v>
      </c>
      <c r="Q71" s="449"/>
      <c r="R71" s="95"/>
    </row>
    <row r="72" spans="1:18" x14ac:dyDescent="0.2">
      <c r="A72" s="435"/>
      <c r="B72" s="449"/>
      <c r="C72" s="449"/>
      <c r="D72" s="435"/>
      <c r="E72" s="435"/>
      <c r="F72" s="435"/>
      <c r="G72" s="503"/>
      <c r="H72" s="512"/>
      <c r="I72" s="510"/>
      <c r="J72" s="502"/>
      <c r="K72" s="131" t="s">
        <v>272</v>
      </c>
      <c r="L72" s="132" t="s">
        <v>181</v>
      </c>
      <c r="M72" s="132">
        <v>5</v>
      </c>
      <c r="N72" s="132"/>
      <c r="O72" s="69">
        <v>16800</v>
      </c>
      <c r="P72" s="29">
        <f t="shared" si="3"/>
        <v>84000</v>
      </c>
      <c r="Q72" s="449"/>
      <c r="R72" s="95"/>
    </row>
    <row r="73" spans="1:18" x14ac:dyDescent="0.2">
      <c r="A73" s="435"/>
      <c r="B73" s="449"/>
      <c r="C73" s="449"/>
      <c r="D73" s="435"/>
      <c r="E73" s="435"/>
      <c r="F73" s="435"/>
      <c r="G73" s="503"/>
      <c r="H73" s="512"/>
      <c r="I73" s="510"/>
      <c r="J73" s="502"/>
      <c r="K73" s="131" t="s">
        <v>273</v>
      </c>
      <c r="L73" s="132" t="s">
        <v>165</v>
      </c>
      <c r="M73" s="132">
        <v>150</v>
      </c>
      <c r="N73" s="132"/>
      <c r="O73" s="69">
        <v>16800</v>
      </c>
      <c r="P73" s="29">
        <f t="shared" si="3"/>
        <v>2520000</v>
      </c>
      <c r="Q73" s="449"/>
      <c r="R73" s="95"/>
    </row>
    <row r="74" spans="1:18" x14ac:dyDescent="0.2">
      <c r="A74" s="435"/>
      <c r="B74" s="449"/>
      <c r="C74" s="449"/>
      <c r="D74" s="435"/>
      <c r="E74" s="435"/>
      <c r="F74" s="435"/>
      <c r="G74" s="503"/>
      <c r="H74" s="512"/>
      <c r="I74" s="510"/>
      <c r="J74" s="502"/>
      <c r="K74" s="131" t="s">
        <v>274</v>
      </c>
      <c r="L74" s="132" t="s">
        <v>0</v>
      </c>
      <c r="M74" s="132">
        <v>3</v>
      </c>
      <c r="N74" s="132"/>
      <c r="O74" s="69">
        <v>21000</v>
      </c>
      <c r="P74" s="29">
        <f t="shared" si="3"/>
        <v>63000</v>
      </c>
      <c r="Q74" s="449"/>
      <c r="R74" s="95"/>
    </row>
    <row r="75" spans="1:18" x14ac:dyDescent="0.2">
      <c r="A75" s="435"/>
      <c r="B75" s="449"/>
      <c r="C75" s="449"/>
      <c r="D75" s="435"/>
      <c r="E75" s="435"/>
      <c r="F75" s="435"/>
      <c r="G75" s="503"/>
      <c r="H75" s="512"/>
      <c r="I75" s="510"/>
      <c r="J75" s="502"/>
      <c r="K75" s="131" t="s">
        <v>275</v>
      </c>
      <c r="L75" s="132" t="s">
        <v>181</v>
      </c>
      <c r="M75" s="132">
        <v>1</v>
      </c>
      <c r="N75" s="132"/>
      <c r="O75" s="69">
        <v>1680000</v>
      </c>
      <c r="P75" s="29">
        <f t="shared" si="3"/>
        <v>1680000</v>
      </c>
      <c r="Q75" s="449"/>
      <c r="R75" s="95"/>
    </row>
    <row r="76" spans="1:18" x14ac:dyDescent="0.2">
      <c r="A76" s="435"/>
      <c r="B76" s="449"/>
      <c r="C76" s="449"/>
      <c r="D76" s="435"/>
      <c r="E76" s="435"/>
      <c r="F76" s="435"/>
      <c r="G76" s="503"/>
      <c r="H76" s="512"/>
      <c r="I76" s="510"/>
      <c r="J76" s="502"/>
      <c r="K76" s="131" t="s">
        <v>276</v>
      </c>
      <c r="L76" s="132" t="s">
        <v>181</v>
      </c>
      <c r="M76" s="132">
        <v>1</v>
      </c>
      <c r="N76" s="132"/>
      <c r="O76" s="69">
        <v>630000</v>
      </c>
      <c r="P76" s="29">
        <f t="shared" si="3"/>
        <v>630000</v>
      </c>
      <c r="Q76" s="449"/>
      <c r="R76" s="95"/>
    </row>
    <row r="77" spans="1:18" x14ac:dyDescent="0.2">
      <c r="A77" s="435"/>
      <c r="B77" s="449"/>
      <c r="C77" s="449"/>
      <c r="D77" s="435"/>
      <c r="E77" s="435"/>
      <c r="F77" s="435"/>
      <c r="G77" s="503"/>
      <c r="H77" s="512"/>
      <c r="I77" s="510"/>
      <c r="J77" s="502"/>
      <c r="K77" s="131" t="s">
        <v>277</v>
      </c>
      <c r="L77" s="132" t="s">
        <v>181</v>
      </c>
      <c r="M77" s="132">
        <v>1</v>
      </c>
      <c r="N77" s="132"/>
      <c r="O77" s="69">
        <v>420000</v>
      </c>
      <c r="P77" s="29">
        <f t="shared" si="3"/>
        <v>420000</v>
      </c>
      <c r="Q77" s="449"/>
      <c r="R77" s="95"/>
    </row>
    <row r="78" spans="1:18" x14ac:dyDescent="0.2">
      <c r="A78" s="435"/>
      <c r="B78" s="449"/>
      <c r="C78" s="449"/>
      <c r="D78" s="435"/>
      <c r="E78" s="435"/>
      <c r="F78" s="435"/>
      <c r="G78" s="503"/>
      <c r="H78" s="512"/>
      <c r="I78" s="510"/>
      <c r="J78" s="502"/>
      <c r="K78" s="131" t="s">
        <v>278</v>
      </c>
      <c r="L78" s="132" t="s">
        <v>181</v>
      </c>
      <c r="M78" s="132">
        <v>1</v>
      </c>
      <c r="N78" s="132"/>
      <c r="O78" s="69">
        <v>168000</v>
      </c>
      <c r="P78" s="29">
        <f t="shared" si="3"/>
        <v>168000</v>
      </c>
      <c r="Q78" s="449"/>
      <c r="R78" s="95"/>
    </row>
    <row r="79" spans="1:18" x14ac:dyDescent="0.2">
      <c r="A79" s="435"/>
      <c r="B79" s="449"/>
      <c r="C79" s="449"/>
      <c r="D79" s="435"/>
      <c r="E79" s="435"/>
      <c r="F79" s="435"/>
      <c r="G79" s="503"/>
      <c r="H79" s="512"/>
      <c r="I79" s="510"/>
      <c r="J79" s="502"/>
      <c r="K79" s="131" t="s">
        <v>279</v>
      </c>
      <c r="L79" s="132" t="s">
        <v>181</v>
      </c>
      <c r="M79" s="132">
        <v>1</v>
      </c>
      <c r="N79" s="132"/>
      <c r="O79" s="69">
        <v>21000</v>
      </c>
      <c r="P79" s="29">
        <f t="shared" si="3"/>
        <v>21000</v>
      </c>
      <c r="Q79" s="449"/>
      <c r="R79" s="95"/>
    </row>
    <row r="80" spans="1:18" x14ac:dyDescent="0.2">
      <c r="A80" s="435"/>
      <c r="B80" s="449"/>
      <c r="C80" s="449"/>
      <c r="D80" s="435"/>
      <c r="E80" s="435"/>
      <c r="F80" s="435"/>
      <c r="G80" s="503"/>
      <c r="H80" s="512"/>
      <c r="I80" s="510"/>
      <c r="J80" s="502"/>
      <c r="K80" s="131" t="s">
        <v>280</v>
      </c>
      <c r="L80" s="132" t="s">
        <v>181</v>
      </c>
      <c r="M80" s="132">
        <v>1</v>
      </c>
      <c r="N80" s="132"/>
      <c r="O80" s="69">
        <v>294000</v>
      </c>
      <c r="P80" s="29">
        <f t="shared" si="3"/>
        <v>294000</v>
      </c>
      <c r="Q80" s="449"/>
      <c r="R80" s="95"/>
    </row>
    <row r="81" spans="1:18" x14ac:dyDescent="0.2">
      <c r="A81" s="435"/>
      <c r="B81" s="449"/>
      <c r="C81" s="449"/>
      <c r="D81" s="435"/>
      <c r="E81" s="435"/>
      <c r="F81" s="435"/>
      <c r="G81" s="503"/>
      <c r="H81" s="512"/>
      <c r="I81" s="510"/>
      <c r="J81" s="502"/>
      <c r="K81" s="131" t="s">
        <v>281</v>
      </c>
      <c r="L81" s="132" t="s">
        <v>181</v>
      </c>
      <c r="M81" s="132">
        <v>4</v>
      </c>
      <c r="N81" s="132"/>
      <c r="O81" s="69">
        <v>37800</v>
      </c>
      <c r="P81" s="29">
        <f t="shared" si="3"/>
        <v>151200</v>
      </c>
      <c r="Q81" s="449"/>
      <c r="R81" s="95"/>
    </row>
    <row r="82" spans="1:18" x14ac:dyDescent="0.2">
      <c r="A82" s="435"/>
      <c r="B82" s="449"/>
      <c r="C82" s="449"/>
      <c r="D82" s="435"/>
      <c r="E82" s="435"/>
      <c r="F82" s="435"/>
      <c r="G82" s="503"/>
      <c r="H82" s="512"/>
      <c r="I82" s="510"/>
      <c r="J82" s="502"/>
      <c r="K82" s="131" t="s">
        <v>282</v>
      </c>
      <c r="L82" s="132" t="s">
        <v>181</v>
      </c>
      <c r="M82" s="132">
        <v>2</v>
      </c>
      <c r="N82" s="132"/>
      <c r="O82" s="69">
        <v>25200</v>
      </c>
      <c r="P82" s="29">
        <f t="shared" si="3"/>
        <v>50400</v>
      </c>
      <c r="Q82" s="449"/>
      <c r="R82" s="95"/>
    </row>
    <row r="83" spans="1:18" x14ac:dyDescent="0.2">
      <c r="A83" s="435"/>
      <c r="B83" s="449"/>
      <c r="C83" s="449"/>
      <c r="D83" s="435"/>
      <c r="E83" s="435"/>
      <c r="F83" s="435"/>
      <c r="G83" s="503"/>
      <c r="H83" s="512"/>
      <c r="I83" s="510"/>
      <c r="J83" s="502"/>
      <c r="K83" s="131" t="s">
        <v>283</v>
      </c>
      <c r="L83" s="132" t="s">
        <v>181</v>
      </c>
      <c r="M83" s="132">
        <v>4</v>
      </c>
      <c r="N83" s="132"/>
      <c r="O83" s="69">
        <v>12600</v>
      </c>
      <c r="P83" s="29">
        <f t="shared" si="3"/>
        <v>50400</v>
      </c>
      <c r="Q83" s="449"/>
      <c r="R83" s="95"/>
    </row>
    <row r="84" spans="1:18" x14ac:dyDescent="0.2">
      <c r="A84" s="435"/>
      <c r="B84" s="449"/>
      <c r="C84" s="449"/>
      <c r="D84" s="435"/>
      <c r="E84" s="435"/>
      <c r="F84" s="435"/>
      <c r="G84" s="503"/>
      <c r="H84" s="512"/>
      <c r="I84" s="510"/>
      <c r="J84" s="502"/>
      <c r="K84" s="131" t="s">
        <v>284</v>
      </c>
      <c r="L84" s="132" t="s">
        <v>181</v>
      </c>
      <c r="M84" s="132">
        <v>1</v>
      </c>
      <c r="N84" s="132"/>
      <c r="O84" s="69">
        <v>336000</v>
      </c>
      <c r="P84" s="29">
        <f t="shared" si="3"/>
        <v>336000</v>
      </c>
      <c r="Q84" s="449"/>
      <c r="R84" s="95"/>
    </row>
    <row r="85" spans="1:18" x14ac:dyDescent="0.2">
      <c r="A85" s="435"/>
      <c r="B85" s="449"/>
      <c r="C85" s="449"/>
      <c r="D85" s="435"/>
      <c r="E85" s="435"/>
      <c r="F85" s="435"/>
      <c r="G85" s="503"/>
      <c r="H85" s="512"/>
      <c r="I85" s="510"/>
      <c r="J85" s="502"/>
      <c r="K85" s="131" t="s">
        <v>285</v>
      </c>
      <c r="L85" s="132" t="s">
        <v>181</v>
      </c>
      <c r="M85" s="132">
        <v>1</v>
      </c>
      <c r="N85" s="132"/>
      <c r="O85" s="69">
        <v>630000</v>
      </c>
      <c r="P85" s="29">
        <f t="shared" si="3"/>
        <v>630000</v>
      </c>
      <c r="Q85" s="449"/>
      <c r="R85" s="95"/>
    </row>
    <row r="86" spans="1:18" x14ac:dyDescent="0.2">
      <c r="A86" s="435"/>
      <c r="B86" s="449"/>
      <c r="C86" s="449"/>
      <c r="D86" s="435"/>
      <c r="E86" s="435"/>
      <c r="F86" s="435"/>
      <c r="G86" s="503"/>
      <c r="H86" s="512"/>
      <c r="I86" s="510"/>
      <c r="J86" s="502"/>
      <c r="K86" s="131" t="s">
        <v>286</v>
      </c>
      <c r="L86" s="132" t="s">
        <v>21</v>
      </c>
      <c r="M86" s="132">
        <v>10</v>
      </c>
      <c r="N86" s="132"/>
      <c r="O86" s="69">
        <v>4200</v>
      </c>
      <c r="P86" s="29">
        <f t="shared" si="3"/>
        <v>42000</v>
      </c>
      <c r="Q86" s="449"/>
      <c r="R86" s="95"/>
    </row>
    <row r="87" spans="1:18" x14ac:dyDescent="0.2">
      <c r="A87" s="435"/>
      <c r="B87" s="449"/>
      <c r="C87" s="449"/>
      <c r="D87" s="435"/>
      <c r="E87" s="435"/>
      <c r="F87" s="435"/>
      <c r="G87" s="503"/>
      <c r="H87" s="512"/>
      <c r="I87" s="510"/>
      <c r="J87" s="502"/>
      <c r="K87" s="131" t="s">
        <v>287</v>
      </c>
      <c r="L87" s="132" t="s">
        <v>21</v>
      </c>
      <c r="M87" s="132">
        <v>10</v>
      </c>
      <c r="N87" s="132"/>
      <c r="O87" s="69">
        <v>4200</v>
      </c>
      <c r="P87" s="29">
        <f t="shared" si="3"/>
        <v>42000</v>
      </c>
      <c r="Q87" s="449"/>
      <c r="R87" s="95"/>
    </row>
    <row r="88" spans="1:18" x14ac:dyDescent="0.2">
      <c r="A88" s="435"/>
      <c r="B88" s="449"/>
      <c r="C88" s="449"/>
      <c r="D88" s="435"/>
      <c r="E88" s="435"/>
      <c r="F88" s="435"/>
      <c r="G88" s="503"/>
      <c r="H88" s="512"/>
      <c r="I88" s="510"/>
      <c r="J88" s="502"/>
      <c r="K88" s="131" t="s">
        <v>288</v>
      </c>
      <c r="L88" s="132" t="s">
        <v>21</v>
      </c>
      <c r="M88" s="132">
        <v>50</v>
      </c>
      <c r="N88" s="132"/>
      <c r="O88" s="69">
        <v>5040</v>
      </c>
      <c r="P88" s="29">
        <f t="shared" si="3"/>
        <v>252000</v>
      </c>
      <c r="Q88" s="449"/>
      <c r="R88" s="95"/>
    </row>
    <row r="89" spans="1:18" x14ac:dyDescent="0.2">
      <c r="A89" s="435"/>
      <c r="B89" s="449"/>
      <c r="C89" s="449"/>
      <c r="D89" s="435"/>
      <c r="E89" s="435"/>
      <c r="F89" s="435"/>
      <c r="G89" s="503"/>
      <c r="H89" s="512"/>
      <c r="I89" s="510"/>
      <c r="J89" s="502"/>
      <c r="K89" s="131" t="s">
        <v>289</v>
      </c>
      <c r="L89" s="132" t="s">
        <v>181</v>
      </c>
      <c r="M89" s="132">
        <v>4</v>
      </c>
      <c r="N89" s="132"/>
      <c r="O89" s="69">
        <v>5040</v>
      </c>
      <c r="P89" s="29">
        <f t="shared" si="3"/>
        <v>20160</v>
      </c>
      <c r="Q89" s="449"/>
      <c r="R89" s="95"/>
    </row>
    <row r="90" spans="1:18" x14ac:dyDescent="0.2">
      <c r="A90" s="435"/>
      <c r="B90" s="449"/>
      <c r="C90" s="449"/>
      <c r="D90" s="435"/>
      <c r="E90" s="435"/>
      <c r="F90" s="435"/>
      <c r="G90" s="503"/>
      <c r="H90" s="512"/>
      <c r="I90" s="510"/>
      <c r="J90" s="502"/>
      <c r="K90" s="131" t="s">
        <v>290</v>
      </c>
      <c r="L90" s="132" t="s">
        <v>181</v>
      </c>
      <c r="M90" s="132">
        <v>18</v>
      </c>
      <c r="N90" s="132"/>
      <c r="O90" s="69">
        <v>1680</v>
      </c>
      <c r="P90" s="29">
        <f t="shared" si="3"/>
        <v>30240</v>
      </c>
      <c r="Q90" s="449"/>
      <c r="R90" s="95"/>
    </row>
    <row r="91" spans="1:18" x14ac:dyDescent="0.2">
      <c r="A91" s="435"/>
      <c r="B91" s="449"/>
      <c r="C91" s="449"/>
      <c r="D91" s="435"/>
      <c r="E91" s="435"/>
      <c r="F91" s="435"/>
      <c r="G91" s="503"/>
      <c r="H91" s="512"/>
      <c r="I91" s="510"/>
      <c r="J91" s="502"/>
      <c r="K91" s="131" t="s">
        <v>291</v>
      </c>
      <c r="L91" s="132" t="s">
        <v>181</v>
      </c>
      <c r="M91" s="132">
        <v>2</v>
      </c>
      <c r="N91" s="132"/>
      <c r="O91" s="69">
        <v>5040</v>
      </c>
      <c r="P91" s="29">
        <f t="shared" si="3"/>
        <v>10080</v>
      </c>
      <c r="Q91" s="449"/>
      <c r="R91" s="95"/>
    </row>
    <row r="92" spans="1:18" x14ac:dyDescent="0.2">
      <c r="A92" s="435"/>
      <c r="B92" s="449"/>
      <c r="C92" s="449"/>
      <c r="D92" s="435"/>
      <c r="E92" s="435"/>
      <c r="F92" s="435"/>
      <c r="G92" s="503"/>
      <c r="H92" s="512"/>
      <c r="I92" s="510"/>
      <c r="J92" s="502"/>
      <c r="K92" s="131" t="s">
        <v>292</v>
      </c>
      <c r="L92" s="132" t="s">
        <v>181</v>
      </c>
      <c r="M92" s="132">
        <v>2</v>
      </c>
      <c r="N92" s="132"/>
      <c r="O92" s="69">
        <v>16800</v>
      </c>
      <c r="P92" s="29">
        <f t="shared" si="3"/>
        <v>33600</v>
      </c>
      <c r="Q92" s="449"/>
      <c r="R92" s="95"/>
    </row>
    <row r="93" spans="1:18" x14ac:dyDescent="0.2">
      <c r="A93" s="435"/>
      <c r="B93" s="449"/>
      <c r="C93" s="449"/>
      <c r="D93" s="435"/>
      <c r="E93" s="435"/>
      <c r="F93" s="435"/>
      <c r="G93" s="503"/>
      <c r="H93" s="512"/>
      <c r="I93" s="510"/>
      <c r="J93" s="502"/>
      <c r="K93" s="131" t="s">
        <v>293</v>
      </c>
      <c r="L93" s="132" t="s">
        <v>181</v>
      </c>
      <c r="M93" s="132">
        <v>16</v>
      </c>
      <c r="N93" s="132"/>
      <c r="O93" s="69">
        <v>1680</v>
      </c>
      <c r="P93" s="29">
        <f t="shared" si="3"/>
        <v>26880</v>
      </c>
      <c r="Q93" s="449"/>
      <c r="R93" s="95"/>
    </row>
    <row r="94" spans="1:18" x14ac:dyDescent="0.2">
      <c r="A94" s="435"/>
      <c r="B94" s="449"/>
      <c r="C94" s="449"/>
      <c r="D94" s="435"/>
      <c r="E94" s="435"/>
      <c r="F94" s="435"/>
      <c r="G94" s="503"/>
      <c r="H94" s="512"/>
      <c r="I94" s="510"/>
      <c r="J94" s="502"/>
      <c r="K94" s="131" t="s">
        <v>294</v>
      </c>
      <c r="L94" s="132" t="s">
        <v>181</v>
      </c>
      <c r="M94" s="132">
        <v>12</v>
      </c>
      <c r="N94" s="132"/>
      <c r="O94" s="69">
        <v>1680</v>
      </c>
      <c r="P94" s="29">
        <f t="shared" si="3"/>
        <v>20160</v>
      </c>
      <c r="Q94" s="449"/>
      <c r="R94" s="95"/>
    </row>
    <row r="95" spans="1:18" x14ac:dyDescent="0.2">
      <c r="A95" s="435"/>
      <c r="B95" s="449"/>
      <c r="C95" s="449"/>
      <c r="D95" s="435"/>
      <c r="E95" s="435"/>
      <c r="F95" s="435"/>
      <c r="G95" s="503"/>
      <c r="H95" s="512"/>
      <c r="I95" s="510"/>
      <c r="J95" s="502"/>
      <c r="K95" s="131" t="s">
        <v>295</v>
      </c>
      <c r="L95" s="132" t="s">
        <v>181</v>
      </c>
      <c r="M95" s="132">
        <v>3</v>
      </c>
      <c r="N95" s="132"/>
      <c r="O95" s="69">
        <v>6720</v>
      </c>
      <c r="P95" s="29">
        <f t="shared" si="3"/>
        <v>20160</v>
      </c>
      <c r="Q95" s="449"/>
      <c r="R95" s="95"/>
    </row>
    <row r="96" spans="1:18" x14ac:dyDescent="0.2">
      <c r="A96" s="435"/>
      <c r="B96" s="449"/>
      <c r="C96" s="449"/>
      <c r="D96" s="435"/>
      <c r="E96" s="435"/>
      <c r="F96" s="435"/>
      <c r="G96" s="503"/>
      <c r="H96" s="512"/>
      <c r="I96" s="510"/>
      <c r="J96" s="502"/>
      <c r="K96" s="131" t="s">
        <v>296</v>
      </c>
      <c r="L96" s="132" t="s">
        <v>181</v>
      </c>
      <c r="M96" s="132">
        <v>12</v>
      </c>
      <c r="N96" s="132"/>
      <c r="O96" s="69">
        <v>1680</v>
      </c>
      <c r="P96" s="29">
        <f t="shared" si="3"/>
        <v>20160</v>
      </c>
      <c r="Q96" s="449"/>
      <c r="R96" s="95"/>
    </row>
    <row r="97" spans="1:18" x14ac:dyDescent="0.2">
      <c r="A97" s="435"/>
      <c r="B97" s="449"/>
      <c r="C97" s="449"/>
      <c r="D97" s="435"/>
      <c r="E97" s="435"/>
      <c r="F97" s="435"/>
      <c r="G97" s="503"/>
      <c r="H97" s="512"/>
      <c r="I97" s="510"/>
      <c r="J97" s="502"/>
      <c r="K97" s="131" t="s">
        <v>297</v>
      </c>
      <c r="L97" s="132" t="s">
        <v>181</v>
      </c>
      <c r="M97" s="132">
        <v>6</v>
      </c>
      <c r="N97" s="132"/>
      <c r="O97" s="69">
        <v>1680</v>
      </c>
      <c r="P97" s="29">
        <f t="shared" si="3"/>
        <v>10080</v>
      </c>
      <c r="Q97" s="449"/>
      <c r="R97" s="95"/>
    </row>
    <row r="98" spans="1:18" x14ac:dyDescent="0.2">
      <c r="A98" s="435"/>
      <c r="B98" s="449"/>
      <c r="C98" s="449"/>
      <c r="D98" s="435"/>
      <c r="E98" s="435"/>
      <c r="F98" s="435"/>
      <c r="G98" s="503"/>
      <c r="H98" s="512"/>
      <c r="I98" s="510"/>
      <c r="J98" s="502"/>
      <c r="K98" s="131" t="s">
        <v>298</v>
      </c>
      <c r="L98" s="132" t="s">
        <v>181</v>
      </c>
      <c r="M98" s="132">
        <v>2</v>
      </c>
      <c r="N98" s="132"/>
      <c r="O98" s="69">
        <v>2100</v>
      </c>
      <c r="P98" s="29">
        <f t="shared" si="3"/>
        <v>4200</v>
      </c>
      <c r="Q98" s="449"/>
      <c r="R98" s="95"/>
    </row>
    <row r="99" spans="1:18" x14ac:dyDescent="0.2">
      <c r="A99" s="435"/>
      <c r="B99" s="449"/>
      <c r="C99" s="449"/>
      <c r="D99" s="435"/>
      <c r="E99" s="435"/>
      <c r="F99" s="435"/>
      <c r="G99" s="503"/>
      <c r="H99" s="512"/>
      <c r="I99" s="510"/>
      <c r="J99" s="502"/>
      <c r="K99" s="131" t="s">
        <v>299</v>
      </c>
      <c r="L99" s="132" t="s">
        <v>181</v>
      </c>
      <c r="M99" s="132">
        <v>10</v>
      </c>
      <c r="N99" s="132"/>
      <c r="O99" s="69">
        <v>504</v>
      </c>
      <c r="P99" s="29">
        <f t="shared" si="3"/>
        <v>5040</v>
      </c>
      <c r="Q99" s="449"/>
      <c r="R99" s="95"/>
    </row>
    <row r="100" spans="1:18" x14ac:dyDescent="0.2">
      <c r="A100" s="435"/>
      <c r="B100" s="449"/>
      <c r="C100" s="449"/>
      <c r="D100" s="435"/>
      <c r="E100" s="435"/>
      <c r="F100" s="435"/>
      <c r="G100" s="503"/>
      <c r="H100" s="512"/>
      <c r="I100" s="510"/>
      <c r="J100" s="502"/>
      <c r="K100" s="131" t="s">
        <v>300</v>
      </c>
      <c r="L100" s="132" t="s">
        <v>181</v>
      </c>
      <c r="M100" s="132">
        <v>6</v>
      </c>
      <c r="N100" s="132"/>
      <c r="O100" s="69">
        <v>504</v>
      </c>
      <c r="P100" s="29">
        <f t="shared" si="3"/>
        <v>3024</v>
      </c>
      <c r="Q100" s="449"/>
      <c r="R100" s="95"/>
    </row>
    <row r="101" spans="1:18" x14ac:dyDescent="0.2">
      <c r="A101" s="435"/>
      <c r="B101" s="449"/>
      <c r="C101" s="449"/>
      <c r="D101" s="435"/>
      <c r="E101" s="435"/>
      <c r="F101" s="435"/>
      <c r="G101" s="503"/>
      <c r="H101" s="512"/>
      <c r="I101" s="510"/>
      <c r="J101" s="502"/>
      <c r="K101" s="131" t="s">
        <v>301</v>
      </c>
      <c r="L101" s="132" t="s">
        <v>181</v>
      </c>
      <c r="M101" s="132">
        <v>2</v>
      </c>
      <c r="N101" s="132"/>
      <c r="O101" s="69">
        <v>1680</v>
      </c>
      <c r="P101" s="29">
        <f t="shared" si="3"/>
        <v>3360</v>
      </c>
      <c r="Q101" s="449"/>
      <c r="R101" s="95"/>
    </row>
    <row r="102" spans="1:18" x14ac:dyDescent="0.2">
      <c r="A102" s="440"/>
      <c r="B102" s="451"/>
      <c r="C102" s="451"/>
      <c r="D102" s="440"/>
      <c r="E102" s="440"/>
      <c r="F102" s="440"/>
      <c r="G102" s="504"/>
      <c r="H102" s="513"/>
      <c r="I102" s="511"/>
      <c r="J102" s="496"/>
      <c r="K102" s="141" t="s">
        <v>302</v>
      </c>
      <c r="L102" s="139" t="s">
        <v>181</v>
      </c>
      <c r="M102" s="139">
        <v>1</v>
      </c>
      <c r="N102" s="139"/>
      <c r="O102" s="86">
        <v>1680</v>
      </c>
      <c r="P102" s="88">
        <f t="shared" si="3"/>
        <v>1680</v>
      </c>
      <c r="Q102" s="449"/>
      <c r="R102" s="95"/>
    </row>
    <row r="103" spans="1:18" x14ac:dyDescent="0.2">
      <c r="A103" s="435"/>
      <c r="B103" s="449"/>
      <c r="C103" s="449"/>
      <c r="D103" s="449" t="s">
        <v>261</v>
      </c>
      <c r="E103" s="435">
        <v>1253638</v>
      </c>
      <c r="F103" s="435">
        <v>144991</v>
      </c>
      <c r="G103" s="503">
        <v>43971</v>
      </c>
      <c r="H103" s="507" t="s">
        <v>123</v>
      </c>
      <c r="I103" s="49" t="s">
        <v>420</v>
      </c>
      <c r="J103" s="502">
        <v>305670929</v>
      </c>
      <c r="K103" s="131" t="s">
        <v>304</v>
      </c>
      <c r="L103" s="132" t="s">
        <v>165</v>
      </c>
      <c r="M103" s="132">
        <v>75</v>
      </c>
      <c r="N103" s="132"/>
      <c r="O103" s="69">
        <v>21500</v>
      </c>
      <c r="P103" s="29">
        <f t="shared" si="3"/>
        <v>1612500</v>
      </c>
      <c r="Q103" s="449" t="s">
        <v>125</v>
      </c>
    </row>
    <row r="104" spans="1:18" x14ac:dyDescent="0.2">
      <c r="A104" s="435"/>
      <c r="B104" s="449"/>
      <c r="C104" s="449"/>
      <c r="D104" s="449"/>
      <c r="E104" s="435"/>
      <c r="F104" s="435"/>
      <c r="G104" s="503"/>
      <c r="H104" s="507"/>
      <c r="I104" s="49" t="s">
        <v>420</v>
      </c>
      <c r="J104" s="502"/>
      <c r="K104" s="131" t="s">
        <v>305</v>
      </c>
      <c r="L104" s="132" t="s">
        <v>165</v>
      </c>
      <c r="M104" s="132">
        <v>22</v>
      </c>
      <c r="N104" s="132"/>
      <c r="O104" s="69">
        <v>21500</v>
      </c>
      <c r="P104" s="29">
        <f t="shared" si="3"/>
        <v>473000</v>
      </c>
      <c r="Q104" s="449"/>
    </row>
    <row r="105" spans="1:18" x14ac:dyDescent="0.2">
      <c r="A105" s="435"/>
      <c r="B105" s="449"/>
      <c r="C105" s="449"/>
      <c r="D105" s="449"/>
      <c r="E105" s="435"/>
      <c r="F105" s="435"/>
      <c r="G105" s="503"/>
      <c r="H105" s="507"/>
      <c r="I105" s="49" t="s">
        <v>420</v>
      </c>
      <c r="J105" s="502"/>
      <c r="K105" s="131" t="s">
        <v>306</v>
      </c>
      <c r="L105" s="132" t="s">
        <v>21</v>
      </c>
      <c r="M105" s="145">
        <v>13.3</v>
      </c>
      <c r="N105" s="145"/>
      <c r="O105" s="69">
        <v>129000</v>
      </c>
      <c r="P105" s="29">
        <f t="shared" si="3"/>
        <v>1715700</v>
      </c>
      <c r="Q105" s="449"/>
    </row>
    <row r="106" spans="1:18" x14ac:dyDescent="0.2">
      <c r="A106" s="440"/>
      <c r="B106" s="451"/>
      <c r="C106" s="451"/>
      <c r="D106" s="451"/>
      <c r="E106" s="440"/>
      <c r="F106" s="440"/>
      <c r="G106" s="504"/>
      <c r="H106" s="508"/>
      <c r="I106" s="142" t="s">
        <v>420</v>
      </c>
      <c r="J106" s="496"/>
      <c r="K106" s="141" t="s">
        <v>307</v>
      </c>
      <c r="L106" s="139" t="s">
        <v>21</v>
      </c>
      <c r="M106" s="139">
        <v>7</v>
      </c>
      <c r="N106" s="139"/>
      <c r="O106" s="86">
        <v>172000</v>
      </c>
      <c r="P106" s="88">
        <f t="shared" si="3"/>
        <v>1204000</v>
      </c>
      <c r="Q106" s="449"/>
    </row>
    <row r="107" spans="1:18" ht="25.5" x14ac:dyDescent="0.2">
      <c r="A107" s="8"/>
      <c r="B107" s="75"/>
      <c r="C107" s="75"/>
      <c r="D107" s="75" t="s">
        <v>261</v>
      </c>
      <c r="E107" s="8">
        <v>1254165</v>
      </c>
      <c r="F107" s="8">
        <v>145159</v>
      </c>
      <c r="G107" s="120">
        <v>43976</v>
      </c>
      <c r="H107" s="125" t="s">
        <v>316</v>
      </c>
      <c r="I107" s="49" t="s">
        <v>421</v>
      </c>
      <c r="J107" s="125">
        <v>307312928</v>
      </c>
      <c r="K107" s="147" t="s">
        <v>317</v>
      </c>
      <c r="L107" s="49" t="s">
        <v>10</v>
      </c>
      <c r="M107" s="49">
        <v>3</v>
      </c>
      <c r="N107" s="8"/>
      <c r="O107" s="15">
        <v>782000</v>
      </c>
      <c r="P107" s="29">
        <f t="shared" si="3"/>
        <v>2346000</v>
      </c>
      <c r="Q107" s="15">
        <v>909602743</v>
      </c>
      <c r="R107" s="95"/>
    </row>
    <row r="108" spans="1:18" x14ac:dyDescent="0.2">
      <c r="A108" s="435"/>
      <c r="B108" s="449"/>
      <c r="C108" s="449"/>
      <c r="D108" s="451" t="s">
        <v>234</v>
      </c>
      <c r="E108" s="435">
        <v>1255601</v>
      </c>
      <c r="F108" s="435">
        <v>146122</v>
      </c>
      <c r="G108" s="450">
        <v>43983</v>
      </c>
      <c r="H108" s="501" t="s">
        <v>225</v>
      </c>
      <c r="I108" s="76"/>
      <c r="J108" s="456">
        <v>307045745</v>
      </c>
      <c r="K108" s="23" t="s">
        <v>325</v>
      </c>
      <c r="L108" s="84" t="s">
        <v>181</v>
      </c>
      <c r="M108" s="77">
        <v>4</v>
      </c>
      <c r="N108" s="77"/>
      <c r="O108" s="77">
        <v>341000</v>
      </c>
      <c r="P108" s="29">
        <f t="shared" ref="P108:P110" si="4">M108*O108</f>
        <v>1364000</v>
      </c>
      <c r="Q108" s="449">
        <v>902155345</v>
      </c>
      <c r="R108" s="95"/>
    </row>
    <row r="109" spans="1:18" x14ac:dyDescent="0.2">
      <c r="A109" s="435"/>
      <c r="B109" s="449"/>
      <c r="C109" s="449"/>
      <c r="D109" s="453"/>
      <c r="E109" s="435"/>
      <c r="F109" s="435"/>
      <c r="G109" s="450"/>
      <c r="H109" s="514"/>
      <c r="I109" s="96"/>
      <c r="J109" s="456"/>
      <c r="K109" s="23" t="s">
        <v>326</v>
      </c>
      <c r="L109" s="84" t="s">
        <v>181</v>
      </c>
      <c r="M109" s="77">
        <v>4</v>
      </c>
      <c r="N109" s="77"/>
      <c r="O109" s="77">
        <v>279000</v>
      </c>
      <c r="P109" s="29">
        <f t="shared" si="4"/>
        <v>1116000</v>
      </c>
      <c r="Q109" s="449"/>
      <c r="R109" s="95"/>
    </row>
    <row r="110" spans="1:18" x14ac:dyDescent="0.2">
      <c r="A110" s="435"/>
      <c r="B110" s="449"/>
      <c r="C110" s="449"/>
      <c r="D110" s="457"/>
      <c r="E110" s="435"/>
      <c r="F110" s="435"/>
      <c r="G110" s="450"/>
      <c r="H110" s="515"/>
      <c r="I110" s="78"/>
      <c r="J110" s="456"/>
      <c r="K110" s="23" t="s">
        <v>327</v>
      </c>
      <c r="L110" s="84" t="s">
        <v>181</v>
      </c>
      <c r="M110" s="77">
        <v>1</v>
      </c>
      <c r="N110" s="77"/>
      <c r="O110" s="77">
        <v>310000</v>
      </c>
      <c r="P110" s="29">
        <f t="shared" si="4"/>
        <v>310000</v>
      </c>
      <c r="Q110" s="449"/>
      <c r="R110" s="95"/>
    </row>
    <row r="111" spans="1:18" x14ac:dyDescent="0.2">
      <c r="A111" s="440"/>
      <c r="B111" s="451"/>
      <c r="C111" s="449"/>
      <c r="D111" s="449" t="s">
        <v>261</v>
      </c>
      <c r="E111" s="435">
        <v>1255529</v>
      </c>
      <c r="F111" s="435">
        <v>146076</v>
      </c>
      <c r="G111" s="503">
        <v>43983</v>
      </c>
      <c r="H111" s="498" t="s">
        <v>123</v>
      </c>
      <c r="I111" s="142" t="s">
        <v>420</v>
      </c>
      <c r="J111" s="502">
        <v>305670929</v>
      </c>
      <c r="K111" s="135" t="s">
        <v>328</v>
      </c>
      <c r="L111" s="132" t="s">
        <v>165</v>
      </c>
      <c r="M111" s="133">
        <v>27</v>
      </c>
      <c r="N111" s="133"/>
      <c r="O111" s="77">
        <v>33000</v>
      </c>
      <c r="P111" s="29">
        <f t="shared" ref="P111:P132" si="5">+O111*M111</f>
        <v>891000</v>
      </c>
      <c r="Q111" s="435" t="s">
        <v>125</v>
      </c>
      <c r="R111" s="95"/>
    </row>
    <row r="112" spans="1:18" x14ac:dyDescent="0.2">
      <c r="A112" s="441"/>
      <c r="B112" s="453"/>
      <c r="C112" s="451"/>
      <c r="D112" s="451"/>
      <c r="E112" s="440"/>
      <c r="F112" s="440"/>
      <c r="G112" s="504"/>
      <c r="H112" s="505"/>
      <c r="I112" s="143" t="s">
        <v>420</v>
      </c>
      <c r="J112" s="496"/>
      <c r="K112" s="138" t="s">
        <v>238</v>
      </c>
      <c r="L112" s="139" t="s">
        <v>21</v>
      </c>
      <c r="M112" s="144">
        <v>21</v>
      </c>
      <c r="N112" s="144"/>
      <c r="O112" s="97">
        <v>6600</v>
      </c>
      <c r="P112" s="88">
        <f t="shared" si="5"/>
        <v>138600</v>
      </c>
      <c r="Q112" s="435"/>
      <c r="R112" s="95"/>
    </row>
    <row r="113" spans="1:18" x14ac:dyDescent="0.2">
      <c r="A113" s="435" t="s">
        <v>329</v>
      </c>
      <c r="B113" s="449"/>
      <c r="C113" s="449"/>
      <c r="D113" s="449" t="s">
        <v>261</v>
      </c>
      <c r="E113" s="435">
        <v>1256875</v>
      </c>
      <c r="F113" s="435">
        <v>146823</v>
      </c>
      <c r="G113" s="450">
        <v>43990</v>
      </c>
      <c r="H113" s="502" t="s">
        <v>374</v>
      </c>
      <c r="I113" s="496" t="s">
        <v>422</v>
      </c>
      <c r="J113" s="502">
        <v>301021463</v>
      </c>
      <c r="K113" s="131" t="s">
        <v>375</v>
      </c>
      <c r="L113" s="132" t="s">
        <v>0</v>
      </c>
      <c r="M113" s="132">
        <v>2000</v>
      </c>
      <c r="N113" s="69"/>
      <c r="O113" s="69">
        <v>2520</v>
      </c>
      <c r="P113" s="29">
        <f t="shared" si="5"/>
        <v>5040000</v>
      </c>
      <c r="Q113" s="449" t="s">
        <v>379</v>
      </c>
    </row>
    <row r="114" spans="1:18" x14ac:dyDescent="0.2">
      <c r="A114" s="435"/>
      <c r="B114" s="449"/>
      <c r="C114" s="449"/>
      <c r="D114" s="449"/>
      <c r="E114" s="435"/>
      <c r="F114" s="435"/>
      <c r="G114" s="450"/>
      <c r="H114" s="502"/>
      <c r="I114" s="506"/>
      <c r="J114" s="502"/>
      <c r="K114" s="131" t="s">
        <v>376</v>
      </c>
      <c r="L114" s="132" t="s">
        <v>0</v>
      </c>
      <c r="M114" s="132">
        <v>200</v>
      </c>
      <c r="N114" s="69"/>
      <c r="O114" s="69">
        <v>5040</v>
      </c>
      <c r="P114" s="29">
        <f t="shared" si="5"/>
        <v>1008000</v>
      </c>
      <c r="Q114" s="449"/>
    </row>
    <row r="115" spans="1:18" x14ac:dyDescent="0.2">
      <c r="A115" s="435"/>
      <c r="B115" s="449"/>
      <c r="C115" s="449"/>
      <c r="D115" s="449"/>
      <c r="E115" s="435"/>
      <c r="F115" s="435"/>
      <c r="G115" s="450"/>
      <c r="H115" s="502"/>
      <c r="I115" s="506"/>
      <c r="J115" s="502"/>
      <c r="K115" s="131" t="s">
        <v>377</v>
      </c>
      <c r="L115" s="132" t="s">
        <v>0</v>
      </c>
      <c r="M115" s="132">
        <v>200</v>
      </c>
      <c r="N115" s="69"/>
      <c r="O115" s="69">
        <v>2520</v>
      </c>
      <c r="P115" s="29">
        <f t="shared" si="5"/>
        <v>504000</v>
      </c>
      <c r="Q115" s="449"/>
    </row>
    <row r="116" spans="1:18" x14ac:dyDescent="0.2">
      <c r="A116" s="440"/>
      <c r="B116" s="451"/>
      <c r="C116" s="451"/>
      <c r="D116" s="451"/>
      <c r="E116" s="440"/>
      <c r="F116" s="440"/>
      <c r="G116" s="455"/>
      <c r="H116" s="496"/>
      <c r="I116" s="497"/>
      <c r="J116" s="496"/>
      <c r="K116" s="141" t="s">
        <v>378</v>
      </c>
      <c r="L116" s="157" t="s">
        <v>0</v>
      </c>
      <c r="M116" s="157">
        <v>1200</v>
      </c>
      <c r="N116" s="86"/>
      <c r="O116" s="86">
        <v>3360</v>
      </c>
      <c r="P116" s="88">
        <f t="shared" si="5"/>
        <v>4032000</v>
      </c>
      <c r="Q116" s="449"/>
    </row>
    <row r="117" spans="1:18" x14ac:dyDescent="0.2">
      <c r="A117" s="435"/>
      <c r="B117" s="449"/>
      <c r="C117" s="449"/>
      <c r="D117" s="454" t="s">
        <v>395</v>
      </c>
      <c r="E117" s="435">
        <v>1260627</v>
      </c>
      <c r="F117" s="435">
        <v>149208</v>
      </c>
      <c r="G117" s="503">
        <v>44006</v>
      </c>
      <c r="H117" s="502" t="s">
        <v>389</v>
      </c>
      <c r="I117" s="496" t="s">
        <v>423</v>
      </c>
      <c r="J117" s="502">
        <v>306597804</v>
      </c>
      <c r="K117" s="131" t="s">
        <v>381</v>
      </c>
      <c r="L117" s="132" t="s">
        <v>21</v>
      </c>
      <c r="M117" s="132">
        <v>40</v>
      </c>
      <c r="N117" s="69"/>
      <c r="O117" s="69">
        <v>19200</v>
      </c>
      <c r="P117" s="29">
        <f t="shared" si="5"/>
        <v>768000</v>
      </c>
      <c r="Q117" s="449">
        <v>981150770</v>
      </c>
      <c r="R117" s="95"/>
    </row>
    <row r="118" spans="1:18" x14ac:dyDescent="0.2">
      <c r="A118" s="435"/>
      <c r="B118" s="449"/>
      <c r="C118" s="449"/>
      <c r="D118" s="454"/>
      <c r="E118" s="435"/>
      <c r="F118" s="435"/>
      <c r="G118" s="503"/>
      <c r="H118" s="502"/>
      <c r="I118" s="506"/>
      <c r="J118" s="502"/>
      <c r="K118" s="131" t="s">
        <v>381</v>
      </c>
      <c r="L118" s="132" t="s">
        <v>21</v>
      </c>
      <c r="M118" s="132">
        <v>4</v>
      </c>
      <c r="N118" s="69"/>
      <c r="O118" s="69">
        <v>6400</v>
      </c>
      <c r="P118" s="29">
        <f t="shared" si="5"/>
        <v>25600</v>
      </c>
      <c r="Q118" s="449"/>
      <c r="R118" s="95"/>
    </row>
    <row r="119" spans="1:18" x14ac:dyDescent="0.2">
      <c r="A119" s="435"/>
      <c r="B119" s="449"/>
      <c r="C119" s="449"/>
      <c r="D119" s="454"/>
      <c r="E119" s="435"/>
      <c r="F119" s="435"/>
      <c r="G119" s="503"/>
      <c r="H119" s="502"/>
      <c r="I119" s="506"/>
      <c r="J119" s="502"/>
      <c r="K119" s="131" t="s">
        <v>382</v>
      </c>
      <c r="L119" s="132" t="s">
        <v>181</v>
      </c>
      <c r="M119" s="132">
        <v>8</v>
      </c>
      <c r="N119" s="69"/>
      <c r="O119" s="69">
        <v>3840</v>
      </c>
      <c r="P119" s="29">
        <f t="shared" si="5"/>
        <v>30720</v>
      </c>
      <c r="Q119" s="449"/>
      <c r="R119" s="95"/>
    </row>
    <row r="120" spans="1:18" x14ac:dyDescent="0.2">
      <c r="A120" s="435"/>
      <c r="B120" s="449"/>
      <c r="C120" s="449"/>
      <c r="D120" s="454"/>
      <c r="E120" s="435"/>
      <c r="F120" s="435"/>
      <c r="G120" s="503"/>
      <c r="H120" s="502"/>
      <c r="I120" s="506"/>
      <c r="J120" s="502"/>
      <c r="K120" s="131" t="s">
        <v>382</v>
      </c>
      <c r="L120" s="132" t="s">
        <v>181</v>
      </c>
      <c r="M120" s="132">
        <v>8</v>
      </c>
      <c r="N120" s="69"/>
      <c r="O120" s="69">
        <v>3840</v>
      </c>
      <c r="P120" s="29">
        <f t="shared" si="5"/>
        <v>30720</v>
      </c>
      <c r="Q120" s="449"/>
      <c r="R120" s="95"/>
    </row>
    <row r="121" spans="1:18" x14ac:dyDescent="0.2">
      <c r="A121" s="435"/>
      <c r="B121" s="449"/>
      <c r="C121" s="449"/>
      <c r="D121" s="454"/>
      <c r="E121" s="435"/>
      <c r="F121" s="435"/>
      <c r="G121" s="503"/>
      <c r="H121" s="502"/>
      <c r="I121" s="506"/>
      <c r="J121" s="502"/>
      <c r="K121" s="131" t="s">
        <v>383</v>
      </c>
      <c r="L121" s="132" t="s">
        <v>181</v>
      </c>
      <c r="M121" s="132">
        <v>6</v>
      </c>
      <c r="N121" s="69"/>
      <c r="O121" s="69">
        <v>3200</v>
      </c>
      <c r="P121" s="29">
        <f t="shared" si="5"/>
        <v>19200</v>
      </c>
      <c r="Q121" s="449"/>
      <c r="R121" s="95"/>
    </row>
    <row r="122" spans="1:18" x14ac:dyDescent="0.2">
      <c r="A122" s="435"/>
      <c r="B122" s="449"/>
      <c r="C122" s="449"/>
      <c r="D122" s="454"/>
      <c r="E122" s="435"/>
      <c r="F122" s="435"/>
      <c r="G122" s="503"/>
      <c r="H122" s="502"/>
      <c r="I122" s="506"/>
      <c r="J122" s="502"/>
      <c r="K122" s="131" t="s">
        <v>384</v>
      </c>
      <c r="L122" s="132" t="s">
        <v>181</v>
      </c>
      <c r="M122" s="132">
        <v>6</v>
      </c>
      <c r="N122" s="69"/>
      <c r="O122" s="69">
        <v>1920</v>
      </c>
      <c r="P122" s="29">
        <f t="shared" si="5"/>
        <v>11520</v>
      </c>
      <c r="Q122" s="449"/>
      <c r="R122" s="95"/>
    </row>
    <row r="123" spans="1:18" x14ac:dyDescent="0.2">
      <c r="A123" s="435"/>
      <c r="B123" s="449"/>
      <c r="C123" s="449"/>
      <c r="D123" s="454"/>
      <c r="E123" s="435"/>
      <c r="F123" s="435"/>
      <c r="G123" s="503"/>
      <c r="H123" s="502"/>
      <c r="I123" s="506"/>
      <c r="J123" s="502"/>
      <c r="K123" s="131" t="s">
        <v>385</v>
      </c>
      <c r="L123" s="132" t="s">
        <v>181</v>
      </c>
      <c r="M123" s="132">
        <v>8</v>
      </c>
      <c r="N123" s="69"/>
      <c r="O123" s="69">
        <v>4800</v>
      </c>
      <c r="P123" s="29">
        <f t="shared" si="5"/>
        <v>38400</v>
      </c>
      <c r="Q123" s="449"/>
      <c r="R123" s="95"/>
    </row>
    <row r="124" spans="1:18" x14ac:dyDescent="0.2">
      <c r="A124" s="435"/>
      <c r="B124" s="449"/>
      <c r="C124" s="449"/>
      <c r="D124" s="454"/>
      <c r="E124" s="435"/>
      <c r="F124" s="435"/>
      <c r="G124" s="503"/>
      <c r="H124" s="502"/>
      <c r="I124" s="506"/>
      <c r="J124" s="502"/>
      <c r="K124" s="131" t="s">
        <v>386</v>
      </c>
      <c r="L124" s="132" t="s">
        <v>181</v>
      </c>
      <c r="M124" s="132">
        <v>20</v>
      </c>
      <c r="N124" s="69"/>
      <c r="O124" s="69">
        <v>4480</v>
      </c>
      <c r="P124" s="29">
        <f t="shared" si="5"/>
        <v>89600</v>
      </c>
      <c r="Q124" s="449"/>
      <c r="R124" s="95"/>
    </row>
    <row r="125" spans="1:18" x14ac:dyDescent="0.2">
      <c r="A125" s="435"/>
      <c r="B125" s="449"/>
      <c r="C125" s="449"/>
      <c r="D125" s="454"/>
      <c r="E125" s="435"/>
      <c r="F125" s="435"/>
      <c r="G125" s="503"/>
      <c r="H125" s="502"/>
      <c r="I125" s="506"/>
      <c r="J125" s="502"/>
      <c r="K125" s="131" t="s">
        <v>387</v>
      </c>
      <c r="L125" s="132" t="s">
        <v>181</v>
      </c>
      <c r="M125" s="132">
        <v>8</v>
      </c>
      <c r="N125" s="69"/>
      <c r="O125" s="69">
        <v>16000</v>
      </c>
      <c r="P125" s="29">
        <f t="shared" si="5"/>
        <v>128000</v>
      </c>
      <c r="Q125" s="449"/>
      <c r="R125" s="95"/>
    </row>
    <row r="126" spans="1:18" x14ac:dyDescent="0.2">
      <c r="A126" s="435"/>
      <c r="B126" s="449"/>
      <c r="C126" s="449"/>
      <c r="D126" s="454"/>
      <c r="E126" s="435"/>
      <c r="F126" s="435"/>
      <c r="G126" s="503"/>
      <c r="H126" s="502"/>
      <c r="I126" s="506"/>
      <c r="J126" s="502"/>
      <c r="K126" s="131" t="s">
        <v>388</v>
      </c>
      <c r="L126" s="132" t="s">
        <v>181</v>
      </c>
      <c r="M126" s="132">
        <v>2</v>
      </c>
      <c r="N126" s="69"/>
      <c r="O126" s="69">
        <v>25600</v>
      </c>
      <c r="P126" s="29">
        <f t="shared" si="5"/>
        <v>51200</v>
      </c>
      <c r="Q126" s="449"/>
      <c r="R126" s="95"/>
    </row>
    <row r="127" spans="1:18" x14ac:dyDescent="0.2">
      <c r="A127" s="435"/>
      <c r="B127" s="449"/>
      <c r="C127" s="449"/>
      <c r="D127" s="454"/>
      <c r="E127" s="435"/>
      <c r="F127" s="435"/>
      <c r="G127" s="503"/>
      <c r="H127" s="502"/>
      <c r="I127" s="506"/>
      <c r="J127" s="502"/>
      <c r="K127" s="131" t="s">
        <v>388</v>
      </c>
      <c r="L127" s="132" t="s">
        <v>181</v>
      </c>
      <c r="M127" s="132">
        <v>4</v>
      </c>
      <c r="N127" s="69"/>
      <c r="O127" s="69">
        <v>12800</v>
      </c>
      <c r="P127" s="29">
        <f t="shared" si="5"/>
        <v>51200</v>
      </c>
      <c r="Q127" s="449"/>
      <c r="R127" s="95"/>
    </row>
    <row r="128" spans="1:18" x14ac:dyDescent="0.2">
      <c r="A128" s="435"/>
      <c r="B128" s="449"/>
      <c r="C128" s="449"/>
      <c r="D128" s="454"/>
      <c r="E128" s="435"/>
      <c r="F128" s="435"/>
      <c r="G128" s="503"/>
      <c r="H128" s="502"/>
      <c r="I128" s="497"/>
      <c r="J128" s="502"/>
      <c r="K128" s="131" t="s">
        <v>384</v>
      </c>
      <c r="L128" s="132" t="s">
        <v>181</v>
      </c>
      <c r="M128" s="132">
        <v>2</v>
      </c>
      <c r="N128" s="69"/>
      <c r="O128" s="69">
        <v>640</v>
      </c>
      <c r="P128" s="29">
        <f t="shared" si="5"/>
        <v>1280</v>
      </c>
      <c r="Q128" s="449"/>
      <c r="R128" s="95"/>
    </row>
    <row r="129" spans="1:18" x14ac:dyDescent="0.2">
      <c r="A129" s="8"/>
      <c r="B129" s="75"/>
      <c r="C129" s="75"/>
      <c r="D129" s="75" t="s">
        <v>261</v>
      </c>
      <c r="E129" s="8">
        <v>1260831</v>
      </c>
      <c r="F129" s="8">
        <v>149360</v>
      </c>
      <c r="G129" s="28">
        <v>44011</v>
      </c>
      <c r="H129" s="48" t="s">
        <v>390</v>
      </c>
      <c r="I129" s="166" t="s">
        <v>420</v>
      </c>
      <c r="J129" s="48">
        <v>556321324</v>
      </c>
      <c r="K129" s="48" t="s">
        <v>124</v>
      </c>
      <c r="L129" s="47" t="s">
        <v>165</v>
      </c>
      <c r="M129" s="47">
        <v>63</v>
      </c>
      <c r="N129" s="47"/>
      <c r="O129" s="46">
        <v>21500</v>
      </c>
      <c r="P129" s="46">
        <f t="shared" si="5"/>
        <v>1354500</v>
      </c>
      <c r="Q129" s="12">
        <v>939828388</v>
      </c>
      <c r="R129" s="95"/>
    </row>
    <row r="130" spans="1:18" x14ac:dyDescent="0.2">
      <c r="A130" s="8"/>
      <c r="B130" s="75"/>
      <c r="C130" s="75"/>
      <c r="D130" s="75" t="s">
        <v>261</v>
      </c>
      <c r="E130" s="8">
        <v>1260867</v>
      </c>
      <c r="F130" s="8">
        <v>149371</v>
      </c>
      <c r="G130" s="120">
        <v>44011</v>
      </c>
      <c r="H130" s="146" t="s">
        <v>391</v>
      </c>
      <c r="I130" s="122" t="s">
        <v>424</v>
      </c>
      <c r="J130" s="146">
        <v>305931934</v>
      </c>
      <c r="K130" s="146" t="s">
        <v>392</v>
      </c>
      <c r="L130" s="49" t="s">
        <v>165</v>
      </c>
      <c r="M130" s="49">
        <v>45</v>
      </c>
      <c r="N130" s="49"/>
      <c r="O130" s="12">
        <v>68800</v>
      </c>
      <c r="P130" s="29">
        <f t="shared" si="5"/>
        <v>3096000</v>
      </c>
      <c r="Q130" s="12">
        <v>973434545</v>
      </c>
      <c r="R130" s="95"/>
    </row>
    <row r="131" spans="1:18" x14ac:dyDescent="0.2">
      <c r="A131" s="435"/>
      <c r="B131" s="449"/>
      <c r="C131" s="449"/>
      <c r="D131" s="449" t="s">
        <v>234</v>
      </c>
      <c r="E131" s="435">
        <v>1262425</v>
      </c>
      <c r="F131" s="435">
        <v>150322</v>
      </c>
      <c r="G131" s="450">
        <v>44018</v>
      </c>
      <c r="H131" s="500" t="s">
        <v>225</v>
      </c>
      <c r="I131" s="8"/>
      <c r="J131" s="435">
        <v>307045745</v>
      </c>
      <c r="K131" s="16" t="s">
        <v>393</v>
      </c>
      <c r="L131" s="69" t="s">
        <v>181</v>
      </c>
      <c r="M131" s="69">
        <v>4</v>
      </c>
      <c r="N131" s="69"/>
      <c r="O131" s="69">
        <v>330000</v>
      </c>
      <c r="P131" s="29">
        <f t="shared" si="5"/>
        <v>1320000</v>
      </c>
      <c r="Q131" s="449">
        <v>902155345</v>
      </c>
      <c r="R131" s="95"/>
    </row>
    <row r="132" spans="1:18" x14ac:dyDescent="0.2">
      <c r="A132" s="440"/>
      <c r="B132" s="451"/>
      <c r="C132" s="451"/>
      <c r="D132" s="451"/>
      <c r="E132" s="440"/>
      <c r="F132" s="440"/>
      <c r="G132" s="455"/>
      <c r="H132" s="501"/>
      <c r="I132" s="79"/>
      <c r="J132" s="440"/>
      <c r="K132" s="90" t="s">
        <v>394</v>
      </c>
      <c r="L132" s="86" t="s">
        <v>181</v>
      </c>
      <c r="M132" s="86">
        <v>4</v>
      </c>
      <c r="N132" s="86"/>
      <c r="O132" s="86">
        <v>270000</v>
      </c>
      <c r="P132" s="88">
        <f t="shared" si="5"/>
        <v>1080000</v>
      </c>
      <c r="Q132" s="449"/>
      <c r="R132" s="98"/>
    </row>
    <row r="133" spans="1:18" x14ac:dyDescent="0.2">
      <c r="A133" s="440"/>
      <c r="B133" s="451"/>
      <c r="C133" s="451"/>
      <c r="D133" s="451" t="s">
        <v>261</v>
      </c>
      <c r="E133" s="440">
        <v>1265076</v>
      </c>
      <c r="F133" s="440">
        <v>151891</v>
      </c>
      <c r="G133" s="455">
        <v>44026</v>
      </c>
      <c r="H133" s="498" t="s">
        <v>396</v>
      </c>
      <c r="I133" s="159"/>
      <c r="J133" s="496">
        <v>306519455</v>
      </c>
      <c r="K133" s="131" t="s">
        <v>397</v>
      </c>
      <c r="L133" s="132" t="s">
        <v>399</v>
      </c>
      <c r="M133" s="132">
        <v>10</v>
      </c>
      <c r="N133" s="69"/>
      <c r="O133" s="69">
        <v>120000</v>
      </c>
      <c r="P133" s="29">
        <f t="shared" ref="P133:P136" si="6">+O133*M133</f>
        <v>1200000</v>
      </c>
      <c r="Q133" s="449">
        <v>914165009</v>
      </c>
      <c r="R133" s="95"/>
    </row>
    <row r="134" spans="1:18" x14ac:dyDescent="0.2">
      <c r="A134" s="442"/>
      <c r="B134" s="457"/>
      <c r="C134" s="457"/>
      <c r="D134" s="457"/>
      <c r="E134" s="442"/>
      <c r="F134" s="442"/>
      <c r="G134" s="478"/>
      <c r="H134" s="499"/>
      <c r="I134" s="160"/>
      <c r="J134" s="497"/>
      <c r="K134" s="131" t="s">
        <v>398</v>
      </c>
      <c r="L134" s="132" t="s">
        <v>400</v>
      </c>
      <c r="M134" s="132">
        <v>10</v>
      </c>
      <c r="N134" s="69"/>
      <c r="O134" s="69">
        <v>120</v>
      </c>
      <c r="P134" s="29">
        <f t="shared" si="6"/>
        <v>1200</v>
      </c>
      <c r="Q134" s="449"/>
      <c r="R134" s="95"/>
    </row>
    <row r="135" spans="1:18" ht="25.5" x14ac:dyDescent="0.2">
      <c r="A135" s="79"/>
      <c r="B135" s="99"/>
      <c r="C135" s="99"/>
      <c r="D135" s="99" t="s">
        <v>261</v>
      </c>
      <c r="E135" s="79">
        <v>1266893</v>
      </c>
      <c r="F135" s="79">
        <v>152783</v>
      </c>
      <c r="G135" s="82">
        <v>44034</v>
      </c>
      <c r="H135" s="164" t="s">
        <v>401</v>
      </c>
      <c r="I135" s="157"/>
      <c r="J135" s="158">
        <v>301430041</v>
      </c>
      <c r="K135" s="158" t="s">
        <v>402</v>
      </c>
      <c r="L135" s="159" t="s">
        <v>10</v>
      </c>
      <c r="M135" s="159">
        <v>15</v>
      </c>
      <c r="N135" s="79"/>
      <c r="O135" s="88">
        <v>210000</v>
      </c>
      <c r="P135" s="88">
        <f t="shared" si="6"/>
        <v>3150000</v>
      </c>
      <c r="Q135" s="15" t="s">
        <v>403</v>
      </c>
      <c r="R135" s="100"/>
    </row>
    <row r="136" spans="1:18" x14ac:dyDescent="0.2">
      <c r="A136" s="8"/>
      <c r="B136" s="75"/>
      <c r="C136" s="75"/>
      <c r="D136" s="75" t="s">
        <v>261</v>
      </c>
      <c r="E136" s="8">
        <v>1266864</v>
      </c>
      <c r="F136" s="8">
        <v>152826</v>
      </c>
      <c r="G136" s="28">
        <v>44034</v>
      </c>
      <c r="H136" s="146" t="s">
        <v>396</v>
      </c>
      <c r="I136" s="122"/>
      <c r="J136" s="146">
        <v>306519455</v>
      </c>
      <c r="K136" s="131" t="s">
        <v>404</v>
      </c>
      <c r="L136" s="132" t="s">
        <v>399</v>
      </c>
      <c r="M136" s="132">
        <v>10</v>
      </c>
      <c r="N136" s="69"/>
      <c r="O136" s="12">
        <v>62400</v>
      </c>
      <c r="P136" s="29">
        <f t="shared" si="6"/>
        <v>624000</v>
      </c>
      <c r="Q136" s="12">
        <v>914165009</v>
      </c>
      <c r="R136" s="95"/>
    </row>
    <row r="137" spans="1:18" ht="15" x14ac:dyDescent="0.25">
      <c r="A137" s="27"/>
      <c r="B137" s="24"/>
      <c r="C137" s="24"/>
      <c r="D137" s="8" t="s">
        <v>261</v>
      </c>
      <c r="E137" s="8"/>
      <c r="F137" s="101" t="s">
        <v>372</v>
      </c>
      <c r="G137" s="102">
        <v>43914</v>
      </c>
      <c r="H137" s="51" t="s">
        <v>370</v>
      </c>
      <c r="I137" s="52"/>
      <c r="J137" s="51">
        <v>306047173</v>
      </c>
      <c r="K137" s="169" t="s">
        <v>371</v>
      </c>
      <c r="L137" s="162" t="s">
        <v>10</v>
      </c>
      <c r="M137" s="162">
        <v>30</v>
      </c>
      <c r="N137" s="8"/>
      <c r="O137" s="29">
        <v>300000</v>
      </c>
      <c r="P137" s="103">
        <f t="shared" ref="P137:P143" si="7">M137*O137</f>
        <v>9000000</v>
      </c>
      <c r="Q137" s="75"/>
    </row>
    <row r="138" spans="1:18" ht="15" x14ac:dyDescent="0.25">
      <c r="A138" s="27"/>
      <c r="B138" s="24"/>
      <c r="C138" s="24"/>
      <c r="D138" s="8" t="s">
        <v>261</v>
      </c>
      <c r="E138" s="8"/>
      <c r="F138" s="101">
        <v>4</v>
      </c>
      <c r="G138" s="50" t="s">
        <v>361</v>
      </c>
      <c r="H138" s="51" t="s">
        <v>362</v>
      </c>
      <c r="I138" s="52" t="s">
        <v>425</v>
      </c>
      <c r="J138" s="52">
        <v>301586100</v>
      </c>
      <c r="K138" s="53" t="s">
        <v>360</v>
      </c>
      <c r="L138" s="49" t="s">
        <v>352</v>
      </c>
      <c r="M138" s="49">
        <v>505</v>
      </c>
      <c r="N138" s="49"/>
      <c r="O138" s="29">
        <v>59971</v>
      </c>
      <c r="P138" s="103">
        <f t="shared" si="7"/>
        <v>30285355</v>
      </c>
      <c r="Q138" s="75"/>
    </row>
    <row r="139" spans="1:18" ht="15" x14ac:dyDescent="0.25">
      <c r="A139" s="27"/>
      <c r="B139" s="24"/>
      <c r="C139" s="24"/>
      <c r="D139" s="8" t="s">
        <v>261</v>
      </c>
      <c r="E139" s="8"/>
      <c r="F139" s="101" t="s">
        <v>365</v>
      </c>
      <c r="G139" s="102">
        <v>43915</v>
      </c>
      <c r="H139" s="51" t="s">
        <v>364</v>
      </c>
      <c r="I139" s="52" t="s">
        <v>422</v>
      </c>
      <c r="J139" s="51">
        <v>200605238</v>
      </c>
      <c r="K139" s="169" t="s">
        <v>363</v>
      </c>
      <c r="L139" s="162" t="s">
        <v>0</v>
      </c>
      <c r="M139" s="162">
        <v>2500</v>
      </c>
      <c r="N139" s="8"/>
      <c r="O139" s="29">
        <v>2462</v>
      </c>
      <c r="P139" s="103">
        <f t="shared" si="7"/>
        <v>6155000</v>
      </c>
      <c r="Q139" s="75"/>
    </row>
    <row r="140" spans="1:18" ht="15" x14ac:dyDescent="0.25">
      <c r="A140" s="27"/>
      <c r="B140" s="24"/>
      <c r="C140" s="24"/>
      <c r="D140" s="8" t="s">
        <v>261</v>
      </c>
      <c r="E140" s="8"/>
      <c r="F140" s="101" t="s">
        <v>369</v>
      </c>
      <c r="G140" s="102">
        <v>43916</v>
      </c>
      <c r="H140" s="51" t="s">
        <v>366</v>
      </c>
      <c r="I140" s="52" t="s">
        <v>426</v>
      </c>
      <c r="J140" s="51">
        <v>496471184</v>
      </c>
      <c r="K140" s="169" t="s">
        <v>367</v>
      </c>
      <c r="L140" s="162" t="s">
        <v>368</v>
      </c>
      <c r="M140" s="162">
        <v>1</v>
      </c>
      <c r="N140" s="8"/>
      <c r="O140" s="29">
        <v>5600000</v>
      </c>
      <c r="P140" s="103">
        <f t="shared" si="7"/>
        <v>5600000</v>
      </c>
      <c r="Q140" s="75"/>
    </row>
    <row r="141" spans="1:18" ht="15" x14ac:dyDescent="0.25">
      <c r="A141" s="27"/>
      <c r="B141" s="24"/>
      <c r="C141" s="24"/>
      <c r="D141" s="8" t="s">
        <v>261</v>
      </c>
      <c r="E141" s="8"/>
      <c r="F141" s="101">
        <v>14</v>
      </c>
      <c r="G141" s="102" t="s">
        <v>358</v>
      </c>
      <c r="H141" s="51" t="s">
        <v>357</v>
      </c>
      <c r="I141" s="52"/>
      <c r="J141" s="52">
        <v>515505835</v>
      </c>
      <c r="K141" s="53" t="s">
        <v>356</v>
      </c>
      <c r="L141" s="162" t="s">
        <v>184</v>
      </c>
      <c r="M141" s="162">
        <v>1</v>
      </c>
      <c r="N141" s="8"/>
      <c r="O141" s="29">
        <v>5500000</v>
      </c>
      <c r="P141" s="103">
        <f t="shared" si="7"/>
        <v>5500000</v>
      </c>
      <c r="Q141" s="75"/>
    </row>
    <row r="142" spans="1:18" ht="15" x14ac:dyDescent="0.25">
      <c r="A142" s="27"/>
      <c r="B142" s="24"/>
      <c r="C142" s="24"/>
      <c r="D142" s="8" t="s">
        <v>261</v>
      </c>
      <c r="E142" s="8"/>
      <c r="F142" s="101">
        <v>4</v>
      </c>
      <c r="G142" s="102">
        <v>43945</v>
      </c>
      <c r="H142" s="51" t="s">
        <v>355</v>
      </c>
      <c r="I142" s="52"/>
      <c r="J142" s="52">
        <v>200577258</v>
      </c>
      <c r="K142" s="53" t="s">
        <v>354</v>
      </c>
      <c r="L142" s="162" t="s">
        <v>10</v>
      </c>
      <c r="M142" s="162">
        <v>6000</v>
      </c>
      <c r="N142" s="8"/>
      <c r="O142" s="29">
        <v>400</v>
      </c>
      <c r="P142" s="103">
        <f t="shared" si="7"/>
        <v>2400000</v>
      </c>
      <c r="Q142" s="75"/>
    </row>
    <row r="143" spans="1:18" ht="15" x14ac:dyDescent="0.25">
      <c r="A143" s="27"/>
      <c r="B143" s="24"/>
      <c r="C143" s="24"/>
      <c r="D143" s="8" t="s">
        <v>261</v>
      </c>
      <c r="E143" s="8"/>
      <c r="F143" s="101">
        <v>33</v>
      </c>
      <c r="G143" s="50">
        <v>43948</v>
      </c>
      <c r="H143" s="51" t="s">
        <v>359</v>
      </c>
      <c r="I143" s="52" t="s">
        <v>416</v>
      </c>
      <c r="J143" s="52">
        <v>203695323</v>
      </c>
      <c r="K143" s="53" t="s">
        <v>353</v>
      </c>
      <c r="L143" s="52" t="s">
        <v>352</v>
      </c>
      <c r="M143" s="52">
        <v>19</v>
      </c>
      <c r="N143" s="52"/>
      <c r="O143" s="29">
        <v>405000</v>
      </c>
      <c r="P143" s="103">
        <f t="shared" si="7"/>
        <v>7695000</v>
      </c>
      <c r="Q143" s="75"/>
    </row>
    <row r="144" spans="1:18" ht="15" x14ac:dyDescent="0.25">
      <c r="A144" s="27"/>
      <c r="B144" s="24"/>
      <c r="C144" s="24"/>
      <c r="D144" s="8" t="s">
        <v>261</v>
      </c>
      <c r="E144" s="8"/>
      <c r="F144" s="101" t="s">
        <v>351</v>
      </c>
      <c r="G144" s="50">
        <v>43952</v>
      </c>
      <c r="H144" s="51" t="s">
        <v>349</v>
      </c>
      <c r="I144" s="52" t="s">
        <v>427</v>
      </c>
      <c r="J144" s="52">
        <v>306332484</v>
      </c>
      <c r="K144" s="53" t="s">
        <v>348</v>
      </c>
      <c r="L144" s="49" t="s">
        <v>350</v>
      </c>
      <c r="M144" s="49">
        <v>60</v>
      </c>
      <c r="N144" s="49"/>
      <c r="O144" s="104">
        <v>519999.99</v>
      </c>
      <c r="P144" s="29">
        <f>M144*O144</f>
        <v>31199999.399999999</v>
      </c>
      <c r="Q144" s="75"/>
    </row>
    <row r="145" spans="2:18" ht="51" x14ac:dyDescent="0.2">
      <c r="B145" s="15"/>
      <c r="C145" s="15"/>
      <c r="D145" s="15" t="s">
        <v>261</v>
      </c>
      <c r="E145" s="8">
        <v>305985</v>
      </c>
      <c r="F145" s="8">
        <v>1203517</v>
      </c>
      <c r="G145" s="28">
        <v>43894</v>
      </c>
      <c r="H145" s="163" t="s">
        <v>57</v>
      </c>
      <c r="I145" s="132"/>
      <c r="J145" s="162">
        <v>207194532</v>
      </c>
      <c r="K145" s="163" t="s">
        <v>56</v>
      </c>
      <c r="L145" s="172" t="s">
        <v>10</v>
      </c>
      <c r="M145" s="184">
        <v>2</v>
      </c>
      <c r="N145" s="105"/>
      <c r="O145" s="29">
        <v>962000</v>
      </c>
      <c r="P145" s="103">
        <f t="shared" ref="P145:P163" si="8">+O145*M145</f>
        <v>1924000</v>
      </c>
      <c r="Q145" s="73">
        <v>998998213050</v>
      </c>
      <c r="R145" s="84"/>
    </row>
    <row r="146" spans="2:18" x14ac:dyDescent="0.2">
      <c r="B146" s="15"/>
      <c r="C146" s="15"/>
      <c r="D146" s="15" t="s">
        <v>261</v>
      </c>
      <c r="E146" s="8">
        <v>305990</v>
      </c>
      <c r="F146" s="8">
        <v>1203527</v>
      </c>
      <c r="G146" s="28">
        <v>43894</v>
      </c>
      <c r="H146" s="163" t="s">
        <v>58</v>
      </c>
      <c r="I146" s="132"/>
      <c r="J146" s="162">
        <v>306622850</v>
      </c>
      <c r="K146" s="163" t="s">
        <v>59</v>
      </c>
      <c r="L146" s="172" t="s">
        <v>10</v>
      </c>
      <c r="M146" s="184">
        <v>1</v>
      </c>
      <c r="N146" s="105"/>
      <c r="O146" s="29">
        <v>850000</v>
      </c>
      <c r="P146" s="103">
        <f t="shared" si="8"/>
        <v>850000</v>
      </c>
      <c r="Q146" s="42">
        <v>977289228</v>
      </c>
      <c r="R146" s="84"/>
    </row>
    <row r="147" spans="2:18" ht="15" x14ac:dyDescent="0.25">
      <c r="B147" s="24"/>
      <c r="C147" s="24"/>
      <c r="D147" s="24" t="s">
        <v>261</v>
      </c>
      <c r="E147" s="8">
        <v>305997</v>
      </c>
      <c r="F147" s="8">
        <v>1203549</v>
      </c>
      <c r="G147" s="120">
        <v>43894</v>
      </c>
      <c r="H147" s="147" t="s">
        <v>60</v>
      </c>
      <c r="I147" s="132" t="s">
        <v>430</v>
      </c>
      <c r="J147" s="49">
        <v>305945480</v>
      </c>
      <c r="K147" s="147" t="s">
        <v>61</v>
      </c>
      <c r="L147" s="49" t="s">
        <v>10</v>
      </c>
      <c r="M147" s="49">
        <v>5</v>
      </c>
      <c r="N147" s="49"/>
      <c r="O147" s="29">
        <v>215200</v>
      </c>
      <c r="P147" s="103">
        <f t="shared" si="8"/>
        <v>1076000</v>
      </c>
      <c r="Q147" s="42">
        <v>956806800</v>
      </c>
      <c r="R147" s="84"/>
    </row>
    <row r="148" spans="2:18" ht="15" x14ac:dyDescent="0.25">
      <c r="B148" s="24"/>
      <c r="C148" s="24"/>
      <c r="D148" s="24" t="s">
        <v>261</v>
      </c>
      <c r="E148" s="8">
        <v>305980</v>
      </c>
      <c r="F148" s="8">
        <v>1203502</v>
      </c>
      <c r="G148" s="28">
        <v>43894</v>
      </c>
      <c r="H148" s="163" t="s">
        <v>54</v>
      </c>
      <c r="I148" s="132"/>
      <c r="J148" s="162">
        <v>306218807</v>
      </c>
      <c r="K148" s="163" t="s">
        <v>55</v>
      </c>
      <c r="L148" s="172" t="s">
        <v>10</v>
      </c>
      <c r="M148" s="184">
        <v>1</v>
      </c>
      <c r="N148" s="105"/>
      <c r="O148" s="29">
        <v>539000</v>
      </c>
      <c r="P148" s="103">
        <f t="shared" si="8"/>
        <v>539000</v>
      </c>
      <c r="Q148" s="75"/>
      <c r="R148" s="84"/>
    </row>
    <row r="149" spans="2:18" ht="25.5" x14ac:dyDescent="0.25">
      <c r="B149" s="24"/>
      <c r="C149" s="24"/>
      <c r="D149" s="24" t="s">
        <v>261</v>
      </c>
      <c r="E149" s="8">
        <v>305901</v>
      </c>
      <c r="F149" s="8">
        <v>1203369</v>
      </c>
      <c r="G149" s="28">
        <v>43894</v>
      </c>
      <c r="H149" s="161" t="s">
        <v>54</v>
      </c>
      <c r="I149" s="162"/>
      <c r="J149" s="162">
        <v>306218807</v>
      </c>
      <c r="K149" s="126" t="s">
        <v>107</v>
      </c>
      <c r="L149" s="172" t="s">
        <v>10</v>
      </c>
      <c r="M149" s="184">
        <v>1</v>
      </c>
      <c r="N149" s="105"/>
      <c r="O149" s="29">
        <v>1899000</v>
      </c>
      <c r="P149" s="103">
        <f t="shared" si="8"/>
        <v>1899000</v>
      </c>
      <c r="Q149" s="42">
        <v>994053264</v>
      </c>
      <c r="R149" s="106" t="s">
        <v>99</v>
      </c>
    </row>
    <row r="150" spans="2:18" ht="15" x14ac:dyDescent="0.25">
      <c r="B150" s="24"/>
      <c r="C150" s="24"/>
      <c r="D150" s="24" t="s">
        <v>261</v>
      </c>
      <c r="E150" s="8">
        <v>305918</v>
      </c>
      <c r="F150" s="8">
        <v>1203390</v>
      </c>
      <c r="G150" s="28">
        <v>43894</v>
      </c>
      <c r="H150" s="163" t="s">
        <v>16</v>
      </c>
      <c r="I150" s="132"/>
      <c r="J150" s="162">
        <v>556477565</v>
      </c>
      <c r="K150" s="163" t="s">
        <v>12</v>
      </c>
      <c r="L150" s="162" t="s">
        <v>10</v>
      </c>
      <c r="M150" s="162">
        <v>4</v>
      </c>
      <c r="N150" s="8"/>
      <c r="O150" s="29">
        <v>625000</v>
      </c>
      <c r="P150" s="103">
        <f t="shared" si="8"/>
        <v>2500000</v>
      </c>
      <c r="Q150" s="42">
        <v>915475025</v>
      </c>
      <c r="R150" s="106"/>
    </row>
    <row r="151" spans="2:18" ht="15" x14ac:dyDescent="0.25">
      <c r="B151" s="24"/>
      <c r="C151" s="24"/>
      <c r="D151" s="24" t="s">
        <v>261</v>
      </c>
      <c r="E151" s="8">
        <v>313056</v>
      </c>
      <c r="F151" s="8">
        <v>1224924</v>
      </c>
      <c r="G151" s="28">
        <v>43903</v>
      </c>
      <c r="H151" s="163" t="s">
        <v>64</v>
      </c>
      <c r="I151" s="132"/>
      <c r="J151" s="162">
        <v>304406717</v>
      </c>
      <c r="K151" s="148" t="s">
        <v>65</v>
      </c>
      <c r="L151" s="162" t="s">
        <v>10</v>
      </c>
      <c r="M151" s="162">
        <v>2</v>
      </c>
      <c r="N151" s="8"/>
      <c r="O151" s="29">
        <v>588900</v>
      </c>
      <c r="P151" s="103">
        <f t="shared" si="8"/>
        <v>1177800</v>
      </c>
      <c r="Q151" s="42">
        <v>993200990</v>
      </c>
      <c r="R151" s="106"/>
    </row>
    <row r="152" spans="2:18" ht="15" x14ac:dyDescent="0.25">
      <c r="B152" s="24"/>
      <c r="C152" s="24"/>
      <c r="D152" s="24" t="s">
        <v>261</v>
      </c>
      <c r="E152" s="8">
        <v>315410</v>
      </c>
      <c r="F152" s="8">
        <v>1234759</v>
      </c>
      <c r="G152" s="28">
        <v>43907</v>
      </c>
      <c r="H152" s="163" t="s">
        <v>66</v>
      </c>
      <c r="I152" s="132"/>
      <c r="J152" s="162">
        <v>201082139</v>
      </c>
      <c r="K152" s="161" t="s">
        <v>69</v>
      </c>
      <c r="L152" s="162" t="s">
        <v>18</v>
      </c>
      <c r="M152" s="162">
        <v>1</v>
      </c>
      <c r="N152" s="8"/>
      <c r="O152" s="29">
        <v>600000</v>
      </c>
      <c r="P152" s="103">
        <f t="shared" si="8"/>
        <v>600000</v>
      </c>
      <c r="Q152" s="8">
        <v>3735420334</v>
      </c>
      <c r="R152" s="106"/>
    </row>
    <row r="153" spans="2:18" ht="15" x14ac:dyDescent="0.25">
      <c r="B153" s="24"/>
      <c r="C153" s="24"/>
      <c r="D153" s="24" t="s">
        <v>261</v>
      </c>
      <c r="E153" s="8">
        <v>315409</v>
      </c>
      <c r="F153" s="8">
        <v>1234662</v>
      </c>
      <c r="G153" s="28">
        <v>43907</v>
      </c>
      <c r="H153" s="163" t="s">
        <v>66</v>
      </c>
      <c r="I153" s="132"/>
      <c r="J153" s="162">
        <v>201082139</v>
      </c>
      <c r="K153" s="163" t="s">
        <v>68</v>
      </c>
      <c r="L153" s="162" t="s">
        <v>18</v>
      </c>
      <c r="M153" s="162">
        <v>1</v>
      </c>
      <c r="N153" s="8"/>
      <c r="O153" s="29">
        <v>600000</v>
      </c>
      <c r="P153" s="103">
        <f t="shared" si="8"/>
        <v>600000</v>
      </c>
      <c r="Q153" s="42">
        <v>3735420334</v>
      </c>
      <c r="R153" s="106"/>
    </row>
    <row r="154" spans="2:18" ht="25.5" x14ac:dyDescent="0.25">
      <c r="B154" s="24"/>
      <c r="C154" s="24"/>
      <c r="D154" s="24" t="s">
        <v>261</v>
      </c>
      <c r="E154" s="8">
        <v>315408</v>
      </c>
      <c r="F154" s="8">
        <v>1234661</v>
      </c>
      <c r="G154" s="28">
        <v>43907</v>
      </c>
      <c r="H154" s="163" t="s">
        <v>66</v>
      </c>
      <c r="I154" s="132"/>
      <c r="J154" s="162">
        <v>201082139</v>
      </c>
      <c r="K154" s="163" t="s">
        <v>67</v>
      </c>
      <c r="L154" s="162" t="s">
        <v>18</v>
      </c>
      <c r="M154" s="162">
        <v>1</v>
      </c>
      <c r="N154" s="8"/>
      <c r="O154" s="29">
        <v>1500000</v>
      </c>
      <c r="P154" s="103">
        <f t="shared" si="8"/>
        <v>1500000</v>
      </c>
      <c r="Q154" s="8">
        <v>3735420334</v>
      </c>
      <c r="R154" s="106"/>
    </row>
    <row r="155" spans="2:18" ht="25.5" x14ac:dyDescent="0.25">
      <c r="B155" s="24"/>
      <c r="C155" s="24"/>
      <c r="D155" s="24" t="s">
        <v>261</v>
      </c>
      <c r="E155" s="8">
        <v>315476</v>
      </c>
      <c r="F155" s="8">
        <v>1236389</v>
      </c>
      <c r="G155" s="120">
        <v>43908</v>
      </c>
      <c r="H155" s="147" t="s">
        <v>73</v>
      </c>
      <c r="I155" s="132" t="s">
        <v>428</v>
      </c>
      <c r="J155" s="49">
        <v>302953086</v>
      </c>
      <c r="K155" s="125" t="s">
        <v>74</v>
      </c>
      <c r="L155" s="49" t="s">
        <v>10</v>
      </c>
      <c r="M155" s="49">
        <v>30</v>
      </c>
      <c r="N155" s="49"/>
      <c r="O155" s="29">
        <v>9999</v>
      </c>
      <c r="P155" s="103">
        <f t="shared" si="8"/>
        <v>299970</v>
      </c>
      <c r="Q155" s="8">
        <v>944596666</v>
      </c>
      <c r="R155" s="84" t="s">
        <v>51</v>
      </c>
    </row>
    <row r="156" spans="2:18" ht="15" x14ac:dyDescent="0.25">
      <c r="B156" s="24"/>
      <c r="C156" s="24"/>
      <c r="D156" s="24" t="s">
        <v>261</v>
      </c>
      <c r="E156" s="8">
        <v>315487</v>
      </c>
      <c r="F156" s="8">
        <v>1236406</v>
      </c>
      <c r="G156" s="120">
        <v>43908</v>
      </c>
      <c r="H156" s="125" t="s">
        <v>75</v>
      </c>
      <c r="I156" s="49" t="s">
        <v>428</v>
      </c>
      <c r="J156" s="49">
        <v>306089114</v>
      </c>
      <c r="K156" s="146" t="s">
        <v>77</v>
      </c>
      <c r="L156" s="49" t="s">
        <v>10</v>
      </c>
      <c r="M156" s="49">
        <v>30</v>
      </c>
      <c r="N156" s="49"/>
      <c r="O156" s="29">
        <v>14000</v>
      </c>
      <c r="P156" s="103">
        <f t="shared" si="8"/>
        <v>420000</v>
      </c>
      <c r="Q156" s="42" t="s">
        <v>76</v>
      </c>
      <c r="R156" s="84" t="s">
        <v>51</v>
      </c>
    </row>
    <row r="157" spans="2:18" ht="15" x14ac:dyDescent="0.25">
      <c r="B157" s="24"/>
      <c r="C157" s="24"/>
      <c r="D157" s="24" t="s">
        <v>261</v>
      </c>
      <c r="E157" s="8">
        <v>316196</v>
      </c>
      <c r="F157" s="8">
        <v>1237858</v>
      </c>
      <c r="G157" s="120">
        <v>43908</v>
      </c>
      <c r="H157" s="125" t="s">
        <v>87</v>
      </c>
      <c r="I157" s="49" t="s">
        <v>428</v>
      </c>
      <c r="J157" s="49">
        <v>303057148</v>
      </c>
      <c r="K157" s="146" t="s">
        <v>88</v>
      </c>
      <c r="L157" s="49" t="s">
        <v>89</v>
      </c>
      <c r="M157" s="49">
        <v>10</v>
      </c>
      <c r="N157" s="49"/>
      <c r="O157" s="29">
        <v>37499</v>
      </c>
      <c r="P157" s="103">
        <f t="shared" si="8"/>
        <v>374990</v>
      </c>
      <c r="Q157" s="42">
        <v>903239062</v>
      </c>
      <c r="R157" s="84" t="s">
        <v>51</v>
      </c>
    </row>
    <row r="158" spans="2:18" ht="25.5" x14ac:dyDescent="0.25">
      <c r="B158" s="24"/>
      <c r="C158" s="24"/>
      <c r="D158" s="24" t="s">
        <v>261</v>
      </c>
      <c r="E158" s="8">
        <v>316197</v>
      </c>
      <c r="F158" s="8">
        <v>1237865</v>
      </c>
      <c r="G158" s="120">
        <v>43908</v>
      </c>
      <c r="H158" s="125" t="s">
        <v>87</v>
      </c>
      <c r="I158" s="49" t="s">
        <v>428</v>
      </c>
      <c r="J158" s="49">
        <v>303057148</v>
      </c>
      <c r="K158" s="147" t="s">
        <v>90</v>
      </c>
      <c r="L158" s="49" t="s">
        <v>89</v>
      </c>
      <c r="M158" s="49">
        <v>25</v>
      </c>
      <c r="N158" s="49"/>
      <c r="O158" s="29">
        <v>27499</v>
      </c>
      <c r="P158" s="103">
        <f t="shared" si="8"/>
        <v>687475</v>
      </c>
      <c r="Q158" s="8">
        <v>903239062</v>
      </c>
      <c r="R158" s="84" t="s">
        <v>51</v>
      </c>
    </row>
    <row r="159" spans="2:18" ht="15" x14ac:dyDescent="0.25">
      <c r="B159" s="24"/>
      <c r="C159" s="24"/>
      <c r="D159" s="24" t="s">
        <v>261</v>
      </c>
      <c r="E159" s="8">
        <v>316126</v>
      </c>
      <c r="F159" s="8">
        <v>1237677</v>
      </c>
      <c r="G159" s="28">
        <v>43908</v>
      </c>
      <c r="H159" s="163" t="s">
        <v>22</v>
      </c>
      <c r="I159" s="132"/>
      <c r="J159" s="162">
        <v>307204357</v>
      </c>
      <c r="K159" s="163" t="s">
        <v>17</v>
      </c>
      <c r="L159" s="162" t="s">
        <v>10</v>
      </c>
      <c r="M159" s="162">
        <v>1</v>
      </c>
      <c r="N159" s="162"/>
      <c r="O159" s="29">
        <v>540000</v>
      </c>
      <c r="P159" s="103">
        <f t="shared" si="8"/>
        <v>540000</v>
      </c>
      <c r="Q159" s="42">
        <v>998145515</v>
      </c>
      <c r="R159" s="84" t="s">
        <v>51</v>
      </c>
    </row>
    <row r="160" spans="2:18" ht="51" x14ac:dyDescent="0.2">
      <c r="B160" s="15"/>
      <c r="C160" s="15"/>
      <c r="D160" s="15" t="s">
        <v>261</v>
      </c>
      <c r="E160" s="8">
        <v>316167</v>
      </c>
      <c r="F160" s="8">
        <v>1237776</v>
      </c>
      <c r="G160" s="28">
        <v>43908</v>
      </c>
      <c r="H160" s="161" t="s">
        <v>23</v>
      </c>
      <c r="I160" s="162"/>
      <c r="J160" s="162">
        <v>304431544</v>
      </c>
      <c r="K160" s="163" t="s">
        <v>86</v>
      </c>
      <c r="L160" s="162" t="s">
        <v>10</v>
      </c>
      <c r="M160" s="162">
        <v>1</v>
      </c>
      <c r="N160" s="162"/>
      <c r="O160" s="29">
        <v>388888</v>
      </c>
      <c r="P160" s="103">
        <f t="shared" si="8"/>
        <v>388888</v>
      </c>
      <c r="Q160" s="8">
        <v>977440926</v>
      </c>
      <c r="R160" s="84" t="s">
        <v>51</v>
      </c>
    </row>
    <row r="161" spans="2:18" ht="63.75" x14ac:dyDescent="0.25">
      <c r="B161" s="24"/>
      <c r="C161" s="24"/>
      <c r="D161" s="24" t="s">
        <v>261</v>
      </c>
      <c r="E161" s="8">
        <v>316157</v>
      </c>
      <c r="F161" s="8">
        <v>1237751</v>
      </c>
      <c r="G161" s="28">
        <v>43908</v>
      </c>
      <c r="H161" s="161" t="s">
        <v>57</v>
      </c>
      <c r="I161" s="162"/>
      <c r="J161" s="162">
        <v>207194532</v>
      </c>
      <c r="K161" s="163" t="s">
        <v>85</v>
      </c>
      <c r="L161" s="162" t="s">
        <v>10</v>
      </c>
      <c r="M161" s="162">
        <v>1</v>
      </c>
      <c r="N161" s="162"/>
      <c r="O161" s="29">
        <v>1774000</v>
      </c>
      <c r="P161" s="103">
        <f t="shared" si="8"/>
        <v>1774000</v>
      </c>
      <c r="Q161" s="73">
        <v>998213050</v>
      </c>
      <c r="R161" s="84" t="s">
        <v>51</v>
      </c>
    </row>
    <row r="162" spans="2:18" ht="15" x14ac:dyDescent="0.25">
      <c r="B162" s="24"/>
      <c r="C162" s="24"/>
      <c r="D162" s="24" t="s">
        <v>261</v>
      </c>
      <c r="E162" s="8">
        <v>316138</v>
      </c>
      <c r="F162" s="8">
        <v>1237706</v>
      </c>
      <c r="G162" s="120">
        <v>43908</v>
      </c>
      <c r="H162" s="125" t="s">
        <v>82</v>
      </c>
      <c r="I162" s="49" t="s">
        <v>429</v>
      </c>
      <c r="J162" s="49">
        <v>302945032</v>
      </c>
      <c r="K162" s="146" t="s">
        <v>83</v>
      </c>
      <c r="L162" s="49" t="s">
        <v>0</v>
      </c>
      <c r="M162" s="49">
        <v>1000</v>
      </c>
      <c r="N162" s="49"/>
      <c r="O162" s="29">
        <v>1133</v>
      </c>
      <c r="P162" s="103">
        <f t="shared" si="8"/>
        <v>1133000</v>
      </c>
      <c r="Q162" s="42" t="s">
        <v>78</v>
      </c>
      <c r="R162" s="84" t="s">
        <v>51</v>
      </c>
    </row>
    <row r="163" spans="2:18" ht="15" x14ac:dyDescent="0.25">
      <c r="B163" s="24"/>
      <c r="C163" s="24"/>
      <c r="D163" s="24" t="s">
        <v>261</v>
      </c>
      <c r="E163" s="8">
        <v>316200</v>
      </c>
      <c r="F163" s="8">
        <v>1237868</v>
      </c>
      <c r="G163" s="120">
        <v>43908</v>
      </c>
      <c r="H163" s="125" t="s">
        <v>91</v>
      </c>
      <c r="I163" s="49" t="s">
        <v>428</v>
      </c>
      <c r="J163" s="49">
        <v>305593668</v>
      </c>
      <c r="K163" s="146" t="s">
        <v>92</v>
      </c>
      <c r="L163" s="49" t="s">
        <v>93</v>
      </c>
      <c r="M163" s="49">
        <v>10</v>
      </c>
      <c r="N163" s="49"/>
      <c r="O163" s="29">
        <v>58000</v>
      </c>
      <c r="P163" s="103">
        <f t="shared" si="8"/>
        <v>580000</v>
      </c>
      <c r="Q163" s="42">
        <v>983033092</v>
      </c>
      <c r="R163" s="84" t="s">
        <v>51</v>
      </c>
    </row>
    <row r="164" spans="2:18" ht="15" x14ac:dyDescent="0.25">
      <c r="B164" s="24"/>
      <c r="C164" s="24"/>
      <c r="D164" s="24" t="s">
        <v>261</v>
      </c>
      <c r="E164" s="8">
        <v>316136</v>
      </c>
      <c r="F164" s="8">
        <v>1237698</v>
      </c>
      <c r="G164" s="120">
        <v>43908</v>
      </c>
      <c r="H164" s="125" t="s">
        <v>80</v>
      </c>
      <c r="I164" s="49" t="s">
        <v>416</v>
      </c>
      <c r="J164" s="49">
        <v>306300112</v>
      </c>
      <c r="K164" s="146" t="s">
        <v>81</v>
      </c>
      <c r="L164" s="49" t="s">
        <v>0</v>
      </c>
      <c r="M164" s="49">
        <v>50</v>
      </c>
      <c r="N164" s="49"/>
      <c r="O164" s="29">
        <v>12999</v>
      </c>
      <c r="P164" s="103">
        <f t="shared" ref="P164:P204" si="9">+O164*M164</f>
        <v>649950</v>
      </c>
      <c r="Q164" s="42">
        <v>998397446</v>
      </c>
      <c r="R164" s="84" t="s">
        <v>51</v>
      </c>
    </row>
    <row r="165" spans="2:18" ht="15" x14ac:dyDescent="0.25">
      <c r="B165" s="24"/>
      <c r="C165" s="24"/>
      <c r="D165" s="24" t="s">
        <v>261</v>
      </c>
      <c r="E165" s="8">
        <v>316203</v>
      </c>
      <c r="F165" s="8">
        <v>1237877</v>
      </c>
      <c r="G165" s="120">
        <v>43908</v>
      </c>
      <c r="H165" s="125" t="s">
        <v>94</v>
      </c>
      <c r="I165" s="49" t="s">
        <v>424</v>
      </c>
      <c r="J165" s="49">
        <v>306466887</v>
      </c>
      <c r="K165" s="148" t="s">
        <v>95</v>
      </c>
      <c r="L165" s="49" t="s">
        <v>10</v>
      </c>
      <c r="M165" s="49">
        <v>5</v>
      </c>
      <c r="N165" s="49"/>
      <c r="O165" s="29">
        <v>151151</v>
      </c>
      <c r="P165" s="103">
        <f t="shared" si="9"/>
        <v>755755</v>
      </c>
      <c r="Q165" s="42">
        <v>914422224</v>
      </c>
      <c r="R165" s="84" t="s">
        <v>51</v>
      </c>
    </row>
    <row r="166" spans="2:18" ht="15" x14ac:dyDescent="0.25">
      <c r="B166" s="24"/>
      <c r="C166" s="24"/>
      <c r="D166" s="24" t="s">
        <v>261</v>
      </c>
      <c r="E166" s="8">
        <v>316391</v>
      </c>
      <c r="F166" s="8">
        <v>1239089</v>
      </c>
      <c r="G166" s="120">
        <v>43909</v>
      </c>
      <c r="H166" s="125" t="s">
        <v>96</v>
      </c>
      <c r="I166" s="49" t="s">
        <v>423</v>
      </c>
      <c r="J166" s="49">
        <v>307095938</v>
      </c>
      <c r="K166" s="148" t="s">
        <v>97</v>
      </c>
      <c r="L166" s="49" t="s">
        <v>98</v>
      </c>
      <c r="M166" s="49">
        <v>70</v>
      </c>
      <c r="N166" s="49"/>
      <c r="O166" s="29">
        <v>88900</v>
      </c>
      <c r="P166" s="103">
        <f t="shared" si="9"/>
        <v>6223000</v>
      </c>
      <c r="Q166" s="42">
        <v>998873015</v>
      </c>
      <c r="R166" s="84" t="s">
        <v>51</v>
      </c>
    </row>
    <row r="167" spans="2:18" ht="15" x14ac:dyDescent="0.25">
      <c r="B167" s="24"/>
      <c r="C167" s="24"/>
      <c r="D167" s="24" t="s">
        <v>261</v>
      </c>
      <c r="E167" s="8">
        <v>317360</v>
      </c>
      <c r="F167" s="8">
        <v>1241840</v>
      </c>
      <c r="G167" s="120">
        <v>43910</v>
      </c>
      <c r="H167" s="125" t="s">
        <v>27</v>
      </c>
      <c r="I167" s="49" t="s">
        <v>423</v>
      </c>
      <c r="J167" s="49">
        <v>306307387</v>
      </c>
      <c r="K167" s="125" t="s">
        <v>28</v>
      </c>
      <c r="L167" s="49" t="s">
        <v>10</v>
      </c>
      <c r="M167" s="49">
        <v>5</v>
      </c>
      <c r="N167" s="49"/>
      <c r="O167" s="29">
        <v>64567</v>
      </c>
      <c r="P167" s="103">
        <f t="shared" si="9"/>
        <v>322835</v>
      </c>
      <c r="Q167" s="42">
        <v>945040111</v>
      </c>
      <c r="R167" s="84" t="s">
        <v>51</v>
      </c>
    </row>
    <row r="168" spans="2:18" ht="15" x14ac:dyDescent="0.25">
      <c r="B168" s="24"/>
      <c r="C168" s="24"/>
      <c r="D168" s="24" t="s">
        <v>261</v>
      </c>
      <c r="E168" s="8">
        <v>317388</v>
      </c>
      <c r="F168" s="8">
        <v>1241881</v>
      </c>
      <c r="G168" s="120">
        <v>43910</v>
      </c>
      <c r="H168" s="125" t="s">
        <v>27</v>
      </c>
      <c r="I168" s="49" t="s">
        <v>428</v>
      </c>
      <c r="J168" s="49">
        <v>306307387</v>
      </c>
      <c r="K168" s="146" t="s">
        <v>29</v>
      </c>
      <c r="L168" s="49" t="s">
        <v>10</v>
      </c>
      <c r="M168" s="49">
        <v>72</v>
      </c>
      <c r="N168" s="49"/>
      <c r="O168" s="29">
        <v>19989</v>
      </c>
      <c r="P168" s="103">
        <f t="shared" si="9"/>
        <v>1439208</v>
      </c>
      <c r="Q168" s="42">
        <v>945040111</v>
      </c>
      <c r="R168" s="84" t="s">
        <v>51</v>
      </c>
    </row>
    <row r="169" spans="2:18" ht="15" x14ac:dyDescent="0.25">
      <c r="B169" s="24"/>
      <c r="C169" s="24"/>
      <c r="D169" s="24" t="s">
        <v>261</v>
      </c>
      <c r="E169" s="8">
        <v>317316</v>
      </c>
      <c r="F169" s="8">
        <v>1241752</v>
      </c>
      <c r="G169" s="120">
        <v>43910</v>
      </c>
      <c r="H169" s="125" t="s">
        <v>26</v>
      </c>
      <c r="I169" s="49" t="s">
        <v>428</v>
      </c>
      <c r="J169" s="49">
        <v>305884788</v>
      </c>
      <c r="K169" s="125" t="s">
        <v>25</v>
      </c>
      <c r="L169" s="49" t="s">
        <v>10</v>
      </c>
      <c r="M169" s="49">
        <v>41</v>
      </c>
      <c r="N169" s="49"/>
      <c r="O169" s="29">
        <v>28400</v>
      </c>
      <c r="P169" s="103">
        <f t="shared" si="9"/>
        <v>1164400</v>
      </c>
      <c r="Q169" s="42">
        <v>983022553</v>
      </c>
      <c r="R169" s="84" t="s">
        <v>51</v>
      </c>
    </row>
    <row r="170" spans="2:18" ht="25.5" x14ac:dyDescent="0.25">
      <c r="B170" s="24"/>
      <c r="C170" s="24"/>
      <c r="D170" s="24" t="s">
        <v>261</v>
      </c>
      <c r="E170" s="8">
        <v>317410</v>
      </c>
      <c r="F170" s="8">
        <v>1241950</v>
      </c>
      <c r="G170" s="120">
        <v>43910</v>
      </c>
      <c r="H170" s="125" t="s">
        <v>26</v>
      </c>
      <c r="I170" s="49" t="s">
        <v>423</v>
      </c>
      <c r="J170" s="49">
        <v>305884788</v>
      </c>
      <c r="K170" s="147" t="s">
        <v>102</v>
      </c>
      <c r="L170" s="49" t="s">
        <v>10</v>
      </c>
      <c r="M170" s="49">
        <v>2</v>
      </c>
      <c r="N170" s="49"/>
      <c r="O170" s="29">
        <v>58200</v>
      </c>
      <c r="P170" s="103">
        <f t="shared" si="9"/>
        <v>116400</v>
      </c>
      <c r="Q170" s="8">
        <v>983022553</v>
      </c>
      <c r="R170" s="84" t="s">
        <v>51</v>
      </c>
    </row>
    <row r="171" spans="2:18" ht="15" x14ac:dyDescent="0.25">
      <c r="B171" s="24"/>
      <c r="C171" s="24"/>
      <c r="D171" s="24" t="s">
        <v>261</v>
      </c>
      <c r="E171" s="8">
        <v>321663</v>
      </c>
      <c r="F171" s="8">
        <v>1268702</v>
      </c>
      <c r="G171" s="120">
        <v>43923</v>
      </c>
      <c r="H171" s="125" t="s">
        <v>106</v>
      </c>
      <c r="I171" s="49" t="s">
        <v>428</v>
      </c>
      <c r="J171" s="49">
        <v>304398879</v>
      </c>
      <c r="K171" s="146" t="s">
        <v>19</v>
      </c>
      <c r="L171" s="49" t="s">
        <v>18</v>
      </c>
      <c r="M171" s="49">
        <v>5</v>
      </c>
      <c r="N171" s="49"/>
      <c r="O171" s="29">
        <v>90000</v>
      </c>
      <c r="P171" s="25">
        <f t="shared" si="9"/>
        <v>450000</v>
      </c>
      <c r="Q171" s="42">
        <v>977603553</v>
      </c>
      <c r="R171" s="84"/>
    </row>
    <row r="172" spans="2:18" ht="15" x14ac:dyDescent="0.25">
      <c r="B172" s="24"/>
      <c r="C172" s="24"/>
      <c r="D172" s="24" t="s">
        <v>261</v>
      </c>
      <c r="E172" s="12">
        <v>325560</v>
      </c>
      <c r="F172" s="8">
        <v>1304985</v>
      </c>
      <c r="G172" s="120">
        <v>43942</v>
      </c>
      <c r="H172" s="146" t="s">
        <v>87</v>
      </c>
      <c r="I172" s="122" t="s">
        <v>428</v>
      </c>
      <c r="J172" s="146">
        <v>303057148</v>
      </c>
      <c r="K172" s="146" t="s">
        <v>167</v>
      </c>
      <c r="L172" s="49" t="s">
        <v>18</v>
      </c>
      <c r="M172" s="49">
        <v>5</v>
      </c>
      <c r="N172" s="49"/>
      <c r="O172" s="42">
        <v>74000</v>
      </c>
      <c r="P172" s="25">
        <f t="shared" si="9"/>
        <v>370000</v>
      </c>
      <c r="Q172" s="8">
        <v>903239062</v>
      </c>
      <c r="R172" s="84"/>
    </row>
    <row r="173" spans="2:18" ht="25.5" x14ac:dyDescent="0.25">
      <c r="B173" s="24"/>
      <c r="C173" s="24"/>
      <c r="D173" s="24" t="s">
        <v>261</v>
      </c>
      <c r="E173" s="12">
        <v>326893</v>
      </c>
      <c r="F173" s="12">
        <v>1315617</v>
      </c>
      <c r="G173" s="28">
        <v>43947</v>
      </c>
      <c r="H173" s="48" t="s">
        <v>168</v>
      </c>
      <c r="I173" s="166"/>
      <c r="J173" s="48">
        <v>302563785</v>
      </c>
      <c r="K173" s="48" t="s">
        <v>47</v>
      </c>
      <c r="L173" s="47" t="s">
        <v>18</v>
      </c>
      <c r="M173" s="47">
        <v>1</v>
      </c>
      <c r="N173" s="47"/>
      <c r="O173" s="166">
        <v>750000</v>
      </c>
      <c r="P173" s="168">
        <f t="shared" si="9"/>
        <v>750000</v>
      </c>
      <c r="Q173" s="47" t="s">
        <v>169</v>
      </c>
      <c r="R173" s="84" t="s">
        <v>49</v>
      </c>
    </row>
    <row r="174" spans="2:18" ht="25.5" x14ac:dyDescent="0.25">
      <c r="B174" s="24"/>
      <c r="C174" s="24"/>
      <c r="D174" s="24" t="s">
        <v>261</v>
      </c>
      <c r="E174" s="15">
        <v>327289</v>
      </c>
      <c r="F174" s="15">
        <v>1322185</v>
      </c>
      <c r="G174" s="120">
        <v>43950</v>
      </c>
      <c r="H174" s="125" t="s">
        <v>185</v>
      </c>
      <c r="I174" s="49" t="s">
        <v>416</v>
      </c>
      <c r="J174" s="125">
        <v>304368930</v>
      </c>
      <c r="K174" s="147" t="s">
        <v>186</v>
      </c>
      <c r="L174" s="49" t="s">
        <v>21</v>
      </c>
      <c r="M174" s="49">
        <v>1056</v>
      </c>
      <c r="N174" s="8">
        <f>M174-880</f>
        <v>176</v>
      </c>
      <c r="O174" s="8">
        <v>17000</v>
      </c>
      <c r="P174" s="103">
        <f t="shared" si="9"/>
        <v>17952000</v>
      </c>
      <c r="Q174" s="15">
        <v>971300903</v>
      </c>
      <c r="R174" s="84" t="s">
        <v>51</v>
      </c>
    </row>
    <row r="175" spans="2:18" ht="15" x14ac:dyDescent="0.25">
      <c r="B175" s="24"/>
      <c r="C175" s="24"/>
      <c r="D175" s="24" t="s">
        <v>261</v>
      </c>
      <c r="E175" s="12">
        <v>327290</v>
      </c>
      <c r="F175" s="12">
        <v>1322193</v>
      </c>
      <c r="G175" s="28">
        <v>43950</v>
      </c>
      <c r="H175" s="146" t="s">
        <v>185</v>
      </c>
      <c r="I175" s="122" t="s">
        <v>416</v>
      </c>
      <c r="J175" s="146">
        <v>304368930</v>
      </c>
      <c r="K175" s="146" t="s">
        <v>187</v>
      </c>
      <c r="L175" s="162" t="s">
        <v>21</v>
      </c>
      <c r="M175" s="162">
        <v>120</v>
      </c>
      <c r="N175" s="8">
        <v>0</v>
      </c>
      <c r="O175" s="42">
        <v>22000</v>
      </c>
      <c r="P175" s="25">
        <f t="shared" si="9"/>
        <v>2640000</v>
      </c>
      <c r="Q175" s="12">
        <v>971300903</v>
      </c>
      <c r="R175" s="84" t="s">
        <v>51</v>
      </c>
    </row>
    <row r="176" spans="2:18" ht="15" x14ac:dyDescent="0.25">
      <c r="B176" s="24"/>
      <c r="C176" s="24"/>
      <c r="D176" s="24" t="s">
        <v>261</v>
      </c>
      <c r="E176" s="12">
        <v>327291</v>
      </c>
      <c r="F176" s="12">
        <v>1322194</v>
      </c>
      <c r="G176" s="120">
        <v>43950</v>
      </c>
      <c r="H176" s="48" t="s">
        <v>185</v>
      </c>
      <c r="I176" s="166" t="s">
        <v>416</v>
      </c>
      <c r="J176" s="48">
        <v>304368930</v>
      </c>
      <c r="K176" s="167" t="s">
        <v>188</v>
      </c>
      <c r="L176" s="47" t="s">
        <v>20</v>
      </c>
      <c r="M176" s="47">
        <v>305</v>
      </c>
      <c r="N176" s="47"/>
      <c r="O176" s="166">
        <v>10000</v>
      </c>
      <c r="P176" s="168">
        <f t="shared" si="9"/>
        <v>3050000</v>
      </c>
      <c r="Q176" s="48">
        <v>971300903</v>
      </c>
      <c r="R176" s="84" t="s">
        <v>51</v>
      </c>
    </row>
    <row r="177" spans="2:18" ht="15" x14ac:dyDescent="0.25">
      <c r="B177" s="24"/>
      <c r="C177" s="24"/>
      <c r="D177" s="24" t="s">
        <v>261</v>
      </c>
      <c r="E177" s="12">
        <v>327292</v>
      </c>
      <c r="F177" s="12">
        <v>1322202</v>
      </c>
      <c r="G177" s="120">
        <v>43950</v>
      </c>
      <c r="H177" s="146" t="s">
        <v>185</v>
      </c>
      <c r="I177" s="122" t="s">
        <v>416</v>
      </c>
      <c r="J177" s="146">
        <v>304368930</v>
      </c>
      <c r="K177" s="146" t="s">
        <v>189</v>
      </c>
      <c r="L177" s="49" t="s">
        <v>21</v>
      </c>
      <c r="M177" s="122">
        <v>303</v>
      </c>
      <c r="N177" s="42">
        <f>M177-252-6</f>
        <v>45</v>
      </c>
      <c r="O177" s="42">
        <v>46500</v>
      </c>
      <c r="P177" s="25">
        <f t="shared" si="9"/>
        <v>14089500</v>
      </c>
      <c r="Q177" s="12">
        <v>971300903</v>
      </c>
      <c r="R177" s="84" t="s">
        <v>51</v>
      </c>
    </row>
    <row r="178" spans="2:18" ht="63.75" x14ac:dyDescent="0.25">
      <c r="B178" s="24"/>
      <c r="C178" s="24"/>
      <c r="D178" s="24" t="s">
        <v>261</v>
      </c>
      <c r="E178" s="15">
        <v>327481</v>
      </c>
      <c r="F178" s="15">
        <v>1324123</v>
      </c>
      <c r="G178" s="120">
        <v>43951</v>
      </c>
      <c r="H178" s="125" t="s">
        <v>122</v>
      </c>
      <c r="I178" s="49" t="s">
        <v>431</v>
      </c>
      <c r="J178" s="125">
        <v>305970515</v>
      </c>
      <c r="K178" s="147" t="s">
        <v>190</v>
      </c>
      <c r="L178" s="49" t="s">
        <v>10</v>
      </c>
      <c r="M178" s="49">
        <v>8</v>
      </c>
      <c r="N178" s="8"/>
      <c r="O178" s="8">
        <v>690000</v>
      </c>
      <c r="P178" s="103">
        <f t="shared" si="9"/>
        <v>5520000</v>
      </c>
      <c r="Q178" s="15">
        <v>998076575</v>
      </c>
      <c r="R178" s="84"/>
    </row>
    <row r="179" spans="2:18" ht="15" x14ac:dyDescent="0.25">
      <c r="B179" s="24"/>
      <c r="C179" s="24"/>
      <c r="D179" s="24" t="s">
        <v>261</v>
      </c>
      <c r="E179" s="12">
        <v>328001</v>
      </c>
      <c r="F179" s="12">
        <v>1328654</v>
      </c>
      <c r="G179" s="120">
        <v>43953</v>
      </c>
      <c r="H179" s="146" t="s">
        <v>185</v>
      </c>
      <c r="I179" s="122" t="s">
        <v>421</v>
      </c>
      <c r="J179" s="146">
        <v>304368930</v>
      </c>
      <c r="K179" s="146" t="s">
        <v>193</v>
      </c>
      <c r="L179" s="49" t="s">
        <v>21</v>
      </c>
      <c r="M179" s="122">
        <v>26</v>
      </c>
      <c r="N179" s="42"/>
      <c r="O179" s="42">
        <v>22000</v>
      </c>
      <c r="P179" s="25">
        <f t="shared" si="9"/>
        <v>572000</v>
      </c>
      <c r="Q179" s="12">
        <v>971300903</v>
      </c>
      <c r="R179" s="84"/>
    </row>
    <row r="180" spans="2:18" ht="15" x14ac:dyDescent="0.25">
      <c r="B180" s="24"/>
      <c r="C180" s="24"/>
      <c r="D180" s="24" t="s">
        <v>261</v>
      </c>
      <c r="E180" s="12">
        <v>328005</v>
      </c>
      <c r="F180" s="12">
        <v>1328671</v>
      </c>
      <c r="G180" s="120">
        <v>43953</v>
      </c>
      <c r="H180" s="146" t="s">
        <v>185</v>
      </c>
      <c r="I180" s="122" t="s">
        <v>421</v>
      </c>
      <c r="J180" s="146">
        <v>304368930</v>
      </c>
      <c r="K180" s="146" t="s">
        <v>194</v>
      </c>
      <c r="L180" s="49" t="s">
        <v>21</v>
      </c>
      <c r="M180" s="49">
        <v>130</v>
      </c>
      <c r="N180" s="8"/>
      <c r="O180" s="42">
        <v>17000</v>
      </c>
      <c r="P180" s="25">
        <f t="shared" si="9"/>
        <v>2210000</v>
      </c>
      <c r="Q180" s="12">
        <v>971300903</v>
      </c>
      <c r="R180" s="84" t="s">
        <v>51</v>
      </c>
    </row>
    <row r="181" spans="2:18" ht="15" x14ac:dyDescent="0.25">
      <c r="B181" s="24"/>
      <c r="C181" s="24"/>
      <c r="D181" s="24" t="s">
        <v>261</v>
      </c>
      <c r="E181" s="12">
        <v>328007</v>
      </c>
      <c r="F181" s="12">
        <v>1328674</v>
      </c>
      <c r="G181" s="120">
        <v>43953</v>
      </c>
      <c r="H181" s="146" t="s">
        <v>185</v>
      </c>
      <c r="I181" s="122" t="s">
        <v>421</v>
      </c>
      <c r="J181" s="146">
        <v>304368930</v>
      </c>
      <c r="K181" s="146" t="s">
        <v>195</v>
      </c>
      <c r="L181" s="49" t="s">
        <v>21</v>
      </c>
      <c r="M181" s="49">
        <v>21.6</v>
      </c>
      <c r="N181" s="8"/>
      <c r="O181" s="42">
        <v>61333</v>
      </c>
      <c r="P181" s="25">
        <f t="shared" si="9"/>
        <v>1324792.8</v>
      </c>
      <c r="Q181" s="12">
        <v>971300903</v>
      </c>
      <c r="R181" s="84"/>
    </row>
    <row r="182" spans="2:18" ht="15" x14ac:dyDescent="0.25">
      <c r="B182" s="24"/>
      <c r="C182" s="24"/>
      <c r="D182" s="24" t="s">
        <v>261</v>
      </c>
      <c r="E182" s="12">
        <v>328013</v>
      </c>
      <c r="F182" s="12">
        <v>1328691</v>
      </c>
      <c r="G182" s="120">
        <v>43953</v>
      </c>
      <c r="H182" s="146" t="s">
        <v>185</v>
      </c>
      <c r="I182" s="122" t="s">
        <v>421</v>
      </c>
      <c r="J182" s="146">
        <v>304368930</v>
      </c>
      <c r="K182" s="146" t="s">
        <v>196</v>
      </c>
      <c r="L182" s="49" t="s">
        <v>21</v>
      </c>
      <c r="M182" s="49">
        <v>30</v>
      </c>
      <c r="N182" s="8"/>
      <c r="O182" s="42">
        <v>89000</v>
      </c>
      <c r="P182" s="25">
        <f t="shared" si="9"/>
        <v>2670000</v>
      </c>
      <c r="Q182" s="12">
        <v>971300903</v>
      </c>
      <c r="R182" s="84"/>
    </row>
    <row r="183" spans="2:18" ht="15" x14ac:dyDescent="0.25">
      <c r="B183" s="24"/>
      <c r="C183" s="24"/>
      <c r="D183" s="24" t="s">
        <v>261</v>
      </c>
      <c r="E183" s="12">
        <v>328047</v>
      </c>
      <c r="F183" s="12">
        <v>1328797</v>
      </c>
      <c r="G183" s="120">
        <v>43953</v>
      </c>
      <c r="H183" s="146" t="s">
        <v>101</v>
      </c>
      <c r="I183" s="122" t="s">
        <v>423</v>
      </c>
      <c r="J183" s="146">
        <v>306908675</v>
      </c>
      <c r="K183" s="146" t="s">
        <v>197</v>
      </c>
      <c r="L183" s="49" t="s">
        <v>20</v>
      </c>
      <c r="M183" s="49">
        <v>180</v>
      </c>
      <c r="N183" s="8"/>
      <c r="O183" s="42">
        <v>19450</v>
      </c>
      <c r="P183" s="25">
        <f t="shared" si="9"/>
        <v>3501000</v>
      </c>
      <c r="Q183" s="12">
        <v>911305505</v>
      </c>
      <c r="R183" s="84"/>
    </row>
    <row r="184" spans="2:18" ht="15" x14ac:dyDescent="0.25">
      <c r="B184" s="24"/>
      <c r="C184" s="24"/>
      <c r="D184" s="24" t="s">
        <v>261</v>
      </c>
      <c r="E184" s="12">
        <v>328223</v>
      </c>
      <c r="F184" s="12">
        <v>1330628</v>
      </c>
      <c r="G184" s="120">
        <v>43954</v>
      </c>
      <c r="H184" s="146" t="s">
        <v>198</v>
      </c>
      <c r="I184" s="122" t="s">
        <v>423</v>
      </c>
      <c r="J184" s="146">
        <v>306711004</v>
      </c>
      <c r="K184" s="146" t="s">
        <v>199</v>
      </c>
      <c r="L184" s="49" t="s">
        <v>89</v>
      </c>
      <c r="M184" s="49">
        <v>20</v>
      </c>
      <c r="N184" s="59"/>
      <c r="O184" s="107">
        <v>23000</v>
      </c>
      <c r="P184" s="25">
        <f t="shared" si="9"/>
        <v>460000</v>
      </c>
      <c r="Q184" s="12">
        <v>951451166</v>
      </c>
      <c r="R184" s="84"/>
    </row>
    <row r="185" spans="2:18" ht="15" x14ac:dyDescent="0.25">
      <c r="B185" s="24"/>
      <c r="C185" s="24"/>
      <c r="D185" s="24" t="s">
        <v>261</v>
      </c>
      <c r="E185" s="26">
        <v>328229</v>
      </c>
      <c r="F185" s="26">
        <v>1330655</v>
      </c>
      <c r="G185" s="153">
        <v>43954</v>
      </c>
      <c r="H185" s="154" t="s">
        <v>91</v>
      </c>
      <c r="I185" s="155" t="s">
        <v>423</v>
      </c>
      <c r="J185" s="154">
        <v>305593668</v>
      </c>
      <c r="K185" s="156" t="s">
        <v>200</v>
      </c>
      <c r="L185" s="142" t="s">
        <v>44</v>
      </c>
      <c r="M185" s="142">
        <v>15</v>
      </c>
      <c r="N185" s="59"/>
      <c r="O185" s="107">
        <v>15000</v>
      </c>
      <c r="P185" s="25">
        <f t="shared" si="9"/>
        <v>225000</v>
      </c>
      <c r="Q185" s="12">
        <v>983033092</v>
      </c>
      <c r="R185" s="84"/>
    </row>
    <row r="186" spans="2:18" ht="15" x14ac:dyDescent="0.25">
      <c r="B186" s="24"/>
      <c r="C186" s="24"/>
      <c r="D186" s="24" t="s">
        <v>261</v>
      </c>
      <c r="E186" s="12">
        <v>328435</v>
      </c>
      <c r="F186" s="12">
        <v>1331437</v>
      </c>
      <c r="G186" s="120">
        <v>43954</v>
      </c>
      <c r="H186" s="146" t="s">
        <v>82</v>
      </c>
      <c r="I186" s="122" t="s">
        <v>423</v>
      </c>
      <c r="J186" s="146">
        <v>302945032</v>
      </c>
      <c r="K186" s="146" t="s">
        <v>201</v>
      </c>
      <c r="L186" s="49" t="s">
        <v>10</v>
      </c>
      <c r="M186" s="49">
        <v>3</v>
      </c>
      <c r="N186" s="8"/>
      <c r="O186" s="42">
        <v>21700</v>
      </c>
      <c r="P186" s="25">
        <f t="shared" si="9"/>
        <v>65100</v>
      </c>
      <c r="Q186" s="108" t="s">
        <v>78</v>
      </c>
      <c r="R186" s="84"/>
    </row>
    <row r="187" spans="2:18" ht="15" x14ac:dyDescent="0.25">
      <c r="B187" s="24"/>
      <c r="C187" s="24"/>
      <c r="D187" s="24" t="s">
        <v>261</v>
      </c>
      <c r="E187" s="12">
        <v>328854</v>
      </c>
      <c r="F187" s="12">
        <v>1337643</v>
      </c>
      <c r="G187" s="120">
        <v>43957</v>
      </c>
      <c r="H187" s="146" t="s">
        <v>204</v>
      </c>
      <c r="I187" s="122" t="s">
        <v>423</v>
      </c>
      <c r="J187" s="146">
        <v>306779584</v>
      </c>
      <c r="K187" s="146" t="s">
        <v>219</v>
      </c>
      <c r="L187" s="49" t="s">
        <v>10</v>
      </c>
      <c r="M187" s="49">
        <v>10</v>
      </c>
      <c r="N187" s="8"/>
      <c r="O187" s="42">
        <v>77000</v>
      </c>
      <c r="P187" s="25">
        <f t="shared" si="9"/>
        <v>770000</v>
      </c>
      <c r="Q187" s="12">
        <v>933249525</v>
      </c>
      <c r="R187" s="84"/>
    </row>
    <row r="188" spans="2:18" ht="15" x14ac:dyDescent="0.25">
      <c r="B188" s="24"/>
      <c r="C188" s="24"/>
      <c r="D188" s="24" t="s">
        <v>261</v>
      </c>
      <c r="E188" s="12">
        <v>331202</v>
      </c>
      <c r="F188" s="12">
        <v>1346027</v>
      </c>
      <c r="G188" s="28">
        <v>43960</v>
      </c>
      <c r="H188" s="146" t="s">
        <v>202</v>
      </c>
      <c r="I188" s="122"/>
      <c r="J188" s="146">
        <v>306943071</v>
      </c>
      <c r="K188" s="161" t="s">
        <v>220</v>
      </c>
      <c r="L188" s="162" t="s">
        <v>10</v>
      </c>
      <c r="M188" s="162">
        <v>1</v>
      </c>
      <c r="N188" s="8"/>
      <c r="O188" s="42">
        <v>399999</v>
      </c>
      <c r="P188" s="25">
        <f t="shared" si="9"/>
        <v>399999</v>
      </c>
      <c r="Q188" s="12">
        <v>982602127</v>
      </c>
      <c r="R188" s="95"/>
    </row>
    <row r="189" spans="2:18" ht="51.75" x14ac:dyDescent="0.25">
      <c r="B189" s="24"/>
      <c r="C189" s="24"/>
      <c r="D189" s="24" t="s">
        <v>261</v>
      </c>
      <c r="E189" s="15">
        <v>333043</v>
      </c>
      <c r="F189" s="15">
        <v>1357431</v>
      </c>
      <c r="G189" s="28">
        <v>43965</v>
      </c>
      <c r="H189" s="161" t="s">
        <v>175</v>
      </c>
      <c r="I189" s="122"/>
      <c r="J189" s="162">
        <v>306726111</v>
      </c>
      <c r="K189" s="148" t="s">
        <v>221</v>
      </c>
      <c r="L189" s="162" t="s">
        <v>10</v>
      </c>
      <c r="M189" s="162">
        <v>1</v>
      </c>
      <c r="N189" s="8"/>
      <c r="O189" s="42">
        <v>1395000</v>
      </c>
      <c r="P189" s="103">
        <f t="shared" si="9"/>
        <v>1395000</v>
      </c>
      <c r="Q189" s="109" t="s">
        <v>178</v>
      </c>
      <c r="R189" s="95"/>
    </row>
    <row r="190" spans="2:18" ht="15" x14ac:dyDescent="0.25">
      <c r="B190" s="24"/>
      <c r="C190" s="24"/>
      <c r="D190" s="24" t="s">
        <v>261</v>
      </c>
      <c r="E190" s="26">
        <v>333045</v>
      </c>
      <c r="F190" s="26">
        <v>1357433</v>
      </c>
      <c r="G190" s="82">
        <v>43965</v>
      </c>
      <c r="H190" s="154" t="s">
        <v>222</v>
      </c>
      <c r="I190" s="155"/>
      <c r="J190" s="154">
        <v>306547549</v>
      </c>
      <c r="K190" s="164" t="s">
        <v>223</v>
      </c>
      <c r="L190" s="159" t="s">
        <v>111</v>
      </c>
      <c r="M190" s="159">
        <v>10</v>
      </c>
      <c r="N190" s="79"/>
      <c r="O190" s="44">
        <v>296000</v>
      </c>
      <c r="P190" s="110">
        <f t="shared" si="9"/>
        <v>2960000</v>
      </c>
      <c r="Q190" s="12">
        <v>904002440</v>
      </c>
      <c r="R190" s="95"/>
    </row>
    <row r="191" spans="2:18" ht="15" x14ac:dyDescent="0.25">
      <c r="B191" s="24"/>
      <c r="C191" s="24"/>
      <c r="D191" s="24" t="s">
        <v>261</v>
      </c>
      <c r="E191" s="12">
        <v>334668</v>
      </c>
      <c r="F191" s="12">
        <v>1363538</v>
      </c>
      <c r="G191" s="120">
        <v>43967</v>
      </c>
      <c r="H191" s="146" t="s">
        <v>185</v>
      </c>
      <c r="I191" s="122" t="s">
        <v>421</v>
      </c>
      <c r="J191" s="146">
        <v>304368930</v>
      </c>
      <c r="K191" s="146" t="s">
        <v>309</v>
      </c>
      <c r="L191" s="49" t="s">
        <v>21</v>
      </c>
      <c r="M191" s="49">
        <v>12</v>
      </c>
      <c r="N191" s="8"/>
      <c r="O191" s="29">
        <v>70500</v>
      </c>
      <c r="P191" s="25">
        <f t="shared" si="9"/>
        <v>846000</v>
      </c>
      <c r="Q191" s="12">
        <v>971300903</v>
      </c>
      <c r="R191" s="95"/>
    </row>
    <row r="192" spans="2:18" ht="25.5" x14ac:dyDescent="0.25">
      <c r="B192" s="24"/>
      <c r="C192" s="24"/>
      <c r="D192" s="24" t="s">
        <v>261</v>
      </c>
      <c r="E192" s="12">
        <v>334674</v>
      </c>
      <c r="F192" s="12">
        <v>363551</v>
      </c>
      <c r="G192" s="120">
        <v>43967</v>
      </c>
      <c r="H192" s="146" t="s">
        <v>185</v>
      </c>
      <c r="I192" s="49" t="s">
        <v>416</v>
      </c>
      <c r="J192" s="146">
        <v>304368930</v>
      </c>
      <c r="K192" s="147" t="s">
        <v>310</v>
      </c>
      <c r="L192" s="49" t="s">
        <v>98</v>
      </c>
      <c r="M192" s="49">
        <v>550</v>
      </c>
      <c r="N192" s="8"/>
      <c r="O192" s="29">
        <v>11000</v>
      </c>
      <c r="P192" s="25">
        <f t="shared" si="9"/>
        <v>6050000</v>
      </c>
      <c r="Q192" s="12">
        <v>971300903</v>
      </c>
      <c r="R192" s="95"/>
    </row>
    <row r="193" spans="2:18" ht="15" x14ac:dyDescent="0.25">
      <c r="B193" s="24"/>
      <c r="C193" s="24"/>
      <c r="D193" s="24" t="s">
        <v>261</v>
      </c>
      <c r="E193" s="12">
        <v>335746</v>
      </c>
      <c r="F193" s="12">
        <v>1370183</v>
      </c>
      <c r="G193" s="28">
        <v>43971</v>
      </c>
      <c r="H193" s="146" t="s">
        <v>82</v>
      </c>
      <c r="I193" s="122" t="s">
        <v>432</v>
      </c>
      <c r="J193" s="146">
        <v>302945032</v>
      </c>
      <c r="K193" s="163" t="s">
        <v>311</v>
      </c>
      <c r="L193" s="162" t="s">
        <v>21</v>
      </c>
      <c r="M193" s="162">
        <v>70</v>
      </c>
      <c r="N193" s="8"/>
      <c r="O193" s="42">
        <v>25840</v>
      </c>
      <c r="P193" s="25">
        <f t="shared" si="9"/>
        <v>1808800</v>
      </c>
      <c r="Q193" s="12" t="s">
        <v>78</v>
      </c>
      <c r="R193" s="95"/>
    </row>
    <row r="194" spans="2:18" ht="39" x14ac:dyDescent="0.25">
      <c r="B194" s="24"/>
      <c r="C194" s="24"/>
      <c r="D194" s="24" t="s">
        <v>261</v>
      </c>
      <c r="E194" s="15">
        <v>336029</v>
      </c>
      <c r="F194" s="15">
        <v>1370802</v>
      </c>
      <c r="G194" s="28">
        <v>43971</v>
      </c>
      <c r="H194" s="111" t="s">
        <v>183</v>
      </c>
      <c r="I194" s="8"/>
      <c r="J194" s="12">
        <v>305192114</v>
      </c>
      <c r="K194" s="14" t="s">
        <v>312</v>
      </c>
      <c r="L194" s="8" t="s">
        <v>184</v>
      </c>
      <c r="M194" s="8">
        <v>1</v>
      </c>
      <c r="N194" s="8"/>
      <c r="O194" s="29">
        <v>5250000</v>
      </c>
      <c r="P194" s="25">
        <f t="shared" si="9"/>
        <v>5250000</v>
      </c>
      <c r="Q194" s="8">
        <v>977755379</v>
      </c>
      <c r="R194" s="95"/>
    </row>
    <row r="195" spans="2:18" ht="15" x14ac:dyDescent="0.25">
      <c r="B195" s="24"/>
      <c r="C195" s="24"/>
      <c r="D195" s="24" t="s">
        <v>261</v>
      </c>
      <c r="E195" s="12">
        <v>339060</v>
      </c>
      <c r="F195" s="12">
        <v>1389227</v>
      </c>
      <c r="G195" s="120">
        <v>43979</v>
      </c>
      <c r="H195" s="146" t="s">
        <v>185</v>
      </c>
      <c r="I195" s="122" t="s">
        <v>421</v>
      </c>
      <c r="J195" s="146">
        <v>304368930</v>
      </c>
      <c r="K195" s="151" t="s">
        <v>321</v>
      </c>
      <c r="L195" s="49" t="s">
        <v>20</v>
      </c>
      <c r="M195" s="49">
        <v>3</v>
      </c>
      <c r="N195" s="8"/>
      <c r="O195" s="42">
        <v>390000</v>
      </c>
      <c r="P195" s="25">
        <f t="shared" si="9"/>
        <v>1170000</v>
      </c>
      <c r="Q195" s="12">
        <v>971300903</v>
      </c>
      <c r="R195" s="95"/>
    </row>
    <row r="196" spans="2:18" x14ac:dyDescent="0.2">
      <c r="B196" s="81"/>
      <c r="C196" s="81"/>
      <c r="D196" s="81" t="s">
        <v>261</v>
      </c>
      <c r="E196" s="59">
        <v>305970</v>
      </c>
      <c r="F196" s="79">
        <v>1203484</v>
      </c>
      <c r="G196" s="112">
        <v>43894</v>
      </c>
      <c r="H196" s="164" t="s">
        <v>52</v>
      </c>
      <c r="I196" s="157" t="s">
        <v>422</v>
      </c>
      <c r="J196" s="159">
        <v>306397926</v>
      </c>
      <c r="K196" s="154" t="s">
        <v>53</v>
      </c>
      <c r="L196" s="170" t="s">
        <v>0</v>
      </c>
      <c r="M196" s="171">
        <v>500</v>
      </c>
      <c r="N196" s="113"/>
      <c r="O196" s="88">
        <v>7000</v>
      </c>
      <c r="P196" s="114">
        <f t="shared" si="9"/>
        <v>3500000</v>
      </c>
      <c r="Q196" s="8">
        <v>901196100</v>
      </c>
      <c r="R196" s="98"/>
    </row>
    <row r="197" spans="2:18" ht="15" x14ac:dyDescent="0.25">
      <c r="B197" s="24"/>
      <c r="C197" s="24"/>
      <c r="D197" s="24" t="s">
        <v>261</v>
      </c>
      <c r="E197" s="8">
        <v>319786</v>
      </c>
      <c r="F197" s="8">
        <v>1254712</v>
      </c>
      <c r="G197" s="120">
        <v>43916</v>
      </c>
      <c r="H197" s="147" t="s">
        <v>41</v>
      </c>
      <c r="I197" s="122" t="s">
        <v>423</v>
      </c>
      <c r="J197" s="49">
        <v>303207996</v>
      </c>
      <c r="K197" s="146" t="s">
        <v>104</v>
      </c>
      <c r="L197" s="49" t="s">
        <v>20</v>
      </c>
      <c r="M197" s="49">
        <v>60</v>
      </c>
      <c r="N197" s="8"/>
      <c r="O197" s="29">
        <v>32888</v>
      </c>
      <c r="P197" s="103">
        <f t="shared" si="9"/>
        <v>1973280</v>
      </c>
      <c r="Q197" s="42" t="s">
        <v>105</v>
      </c>
      <c r="R197" s="95"/>
    </row>
    <row r="198" spans="2:18" ht="15" x14ac:dyDescent="0.25">
      <c r="B198" s="24"/>
      <c r="C198" s="24"/>
      <c r="D198" s="24" t="s">
        <v>261</v>
      </c>
      <c r="E198" s="8">
        <v>321232</v>
      </c>
      <c r="F198" s="8">
        <v>1261560</v>
      </c>
      <c r="G198" s="28">
        <v>43919</v>
      </c>
      <c r="H198" s="13" t="s">
        <v>42</v>
      </c>
      <c r="I198" s="42" t="s">
        <v>433</v>
      </c>
      <c r="J198" s="8">
        <v>306085824</v>
      </c>
      <c r="K198" s="15" t="s">
        <v>43</v>
      </c>
      <c r="L198" s="8" t="s">
        <v>44</v>
      </c>
      <c r="M198" s="42">
        <v>312.5</v>
      </c>
      <c r="N198" s="42"/>
      <c r="O198" s="29">
        <v>18000</v>
      </c>
      <c r="P198" s="103">
        <f t="shared" si="9"/>
        <v>5625000</v>
      </c>
      <c r="Q198" s="8">
        <v>939731177</v>
      </c>
      <c r="R198" s="95"/>
    </row>
    <row r="199" spans="2:18" ht="15" x14ac:dyDescent="0.25">
      <c r="B199" s="24"/>
      <c r="C199" s="24"/>
      <c r="D199" s="24" t="s">
        <v>261</v>
      </c>
      <c r="E199" s="8">
        <v>321233</v>
      </c>
      <c r="F199" s="8">
        <v>1261561</v>
      </c>
      <c r="G199" s="28">
        <v>43919</v>
      </c>
      <c r="H199" s="13" t="s">
        <v>42</v>
      </c>
      <c r="I199" s="42" t="s">
        <v>434</v>
      </c>
      <c r="J199" s="8">
        <v>306085824</v>
      </c>
      <c r="K199" s="15" t="s">
        <v>45</v>
      </c>
      <c r="L199" s="8" t="s">
        <v>44</v>
      </c>
      <c r="M199" s="8">
        <v>37.5</v>
      </c>
      <c r="N199" s="8"/>
      <c r="O199" s="29">
        <v>16000</v>
      </c>
      <c r="P199" s="103">
        <f t="shared" si="9"/>
        <v>600000</v>
      </c>
      <c r="Q199" s="8">
        <v>939731177</v>
      </c>
      <c r="R199" s="95"/>
    </row>
    <row r="200" spans="2:18" ht="15" x14ac:dyDescent="0.25">
      <c r="B200" s="24"/>
      <c r="C200" s="24"/>
      <c r="D200" s="24" t="s">
        <v>261</v>
      </c>
      <c r="E200" s="8">
        <v>321292</v>
      </c>
      <c r="F200" s="8">
        <v>1262878</v>
      </c>
      <c r="G200" s="28">
        <v>43920</v>
      </c>
      <c r="H200" s="163" t="s">
        <v>46</v>
      </c>
      <c r="I200" s="122"/>
      <c r="J200" s="162">
        <v>306396469</v>
      </c>
      <c r="K200" s="161" t="s">
        <v>47</v>
      </c>
      <c r="L200" s="162" t="s">
        <v>10</v>
      </c>
      <c r="M200" s="162">
        <v>1</v>
      </c>
      <c r="N200" s="8"/>
      <c r="O200" s="29">
        <v>520000</v>
      </c>
      <c r="P200" s="103">
        <f t="shared" si="9"/>
        <v>520000</v>
      </c>
      <c r="Q200" s="8">
        <v>974099400</v>
      </c>
      <c r="R200" s="95"/>
    </row>
    <row r="201" spans="2:18" ht="25.5" x14ac:dyDescent="0.25">
      <c r="B201" s="24"/>
      <c r="C201" s="24"/>
      <c r="D201" s="24" t="s">
        <v>261</v>
      </c>
      <c r="E201" s="15">
        <v>327154</v>
      </c>
      <c r="F201" s="15">
        <v>1321440</v>
      </c>
      <c r="G201" s="28">
        <v>43950</v>
      </c>
      <c r="H201" s="111" t="s">
        <v>183</v>
      </c>
      <c r="I201" s="42"/>
      <c r="J201" s="15">
        <v>305192114</v>
      </c>
      <c r="K201" s="13" t="s">
        <v>182</v>
      </c>
      <c r="L201" s="8" t="s">
        <v>184</v>
      </c>
      <c r="M201" s="8">
        <v>1</v>
      </c>
      <c r="N201" s="8"/>
      <c r="O201" s="8">
        <v>5250000</v>
      </c>
      <c r="P201" s="103">
        <f t="shared" si="9"/>
        <v>5250000</v>
      </c>
      <c r="Q201" s="15">
        <v>977755379</v>
      </c>
      <c r="R201" s="95"/>
    </row>
    <row r="202" spans="2:18" ht="15" x14ac:dyDescent="0.25">
      <c r="B202" s="24"/>
      <c r="C202" s="24"/>
      <c r="D202" s="115" t="s">
        <v>261</v>
      </c>
      <c r="E202" s="26">
        <v>327679</v>
      </c>
      <c r="F202" s="26">
        <v>1325183</v>
      </c>
      <c r="G202" s="82">
        <v>43951</v>
      </c>
      <c r="H202" s="154" t="s">
        <v>191</v>
      </c>
      <c r="I202" s="155" t="s">
        <v>422</v>
      </c>
      <c r="J202" s="154">
        <v>306631895</v>
      </c>
      <c r="K202" s="154" t="s">
        <v>192</v>
      </c>
      <c r="L202" s="159" t="s">
        <v>0</v>
      </c>
      <c r="M202" s="159">
        <v>100</v>
      </c>
      <c r="N202" s="59"/>
      <c r="O202" s="107">
        <v>9888</v>
      </c>
      <c r="P202" s="110">
        <f t="shared" si="9"/>
        <v>988800</v>
      </c>
      <c r="Q202" s="12">
        <v>997119881</v>
      </c>
      <c r="R202" s="98"/>
    </row>
    <row r="203" spans="2:18" ht="25.5" x14ac:dyDescent="0.25">
      <c r="B203" s="24"/>
      <c r="C203" s="24"/>
      <c r="D203" s="24" t="s">
        <v>261</v>
      </c>
      <c r="E203" s="12">
        <v>338420</v>
      </c>
      <c r="F203" s="12">
        <v>1381819</v>
      </c>
      <c r="G203" s="28">
        <v>43976</v>
      </c>
      <c r="H203" s="30" t="s">
        <v>314</v>
      </c>
      <c r="I203" s="42"/>
      <c r="J203" s="8"/>
      <c r="K203" s="13" t="s">
        <v>315</v>
      </c>
      <c r="L203" s="8" t="s">
        <v>184</v>
      </c>
      <c r="M203" s="8">
        <v>1</v>
      </c>
      <c r="N203" s="8"/>
      <c r="O203" s="29">
        <v>3200000</v>
      </c>
      <c r="P203" s="25">
        <f t="shared" si="9"/>
        <v>3200000</v>
      </c>
      <c r="Q203" s="12">
        <v>951700402</v>
      </c>
      <c r="R203" s="95"/>
    </row>
    <row r="204" spans="2:18" ht="15" x14ac:dyDescent="0.25">
      <c r="B204" s="24"/>
      <c r="C204" s="24"/>
      <c r="D204" s="24" t="s">
        <v>318</v>
      </c>
      <c r="E204" s="12">
        <v>339614</v>
      </c>
      <c r="F204" s="12">
        <v>1391514</v>
      </c>
      <c r="G204" s="28">
        <v>43980</v>
      </c>
      <c r="H204" s="185" t="s">
        <v>183</v>
      </c>
      <c r="I204" s="122" t="s">
        <v>435</v>
      </c>
      <c r="J204" s="146">
        <v>305192114</v>
      </c>
      <c r="K204" s="146" t="s">
        <v>322</v>
      </c>
      <c r="L204" s="162" t="s">
        <v>184</v>
      </c>
      <c r="M204" s="162">
        <v>1</v>
      </c>
      <c r="N204" s="8"/>
      <c r="O204" s="42">
        <v>2105000</v>
      </c>
      <c r="P204" s="25">
        <f t="shared" si="9"/>
        <v>2105000</v>
      </c>
      <c r="Q204" s="12">
        <v>977755379</v>
      </c>
      <c r="R204" s="95"/>
    </row>
    <row r="205" spans="2:18" ht="15" x14ac:dyDescent="0.25">
      <c r="B205" s="115"/>
      <c r="C205" s="115"/>
      <c r="D205" s="115" t="s">
        <v>261</v>
      </c>
      <c r="E205" s="55">
        <v>350213</v>
      </c>
      <c r="F205" s="55">
        <v>1461931</v>
      </c>
      <c r="G205" s="116">
        <v>44002</v>
      </c>
      <c r="H205" s="55" t="s">
        <v>406</v>
      </c>
      <c r="I205" s="56" t="s">
        <v>436</v>
      </c>
      <c r="J205" s="55">
        <v>306089114</v>
      </c>
      <c r="K205" s="55" t="s">
        <v>407</v>
      </c>
      <c r="L205" s="86" t="s">
        <v>368</v>
      </c>
      <c r="M205" s="86">
        <v>1</v>
      </c>
      <c r="N205" s="149"/>
      <c r="O205" s="55">
        <v>690000</v>
      </c>
      <c r="P205" s="88">
        <f>+O205*M205</f>
        <v>690000</v>
      </c>
      <c r="Q205" s="12" t="s">
        <v>76</v>
      </c>
      <c r="R205" s="117"/>
    </row>
    <row r="206" spans="2:18" ht="25.5" x14ac:dyDescent="0.2">
      <c r="B206" s="43"/>
      <c r="C206" s="43"/>
      <c r="D206" s="43" t="s">
        <v>261</v>
      </c>
      <c r="E206" s="15">
        <v>352160</v>
      </c>
      <c r="F206" s="15">
        <v>1481598</v>
      </c>
      <c r="G206" s="152">
        <v>44007</v>
      </c>
      <c r="H206" s="125" t="s">
        <v>408</v>
      </c>
      <c r="I206" s="122" t="s">
        <v>421</v>
      </c>
      <c r="J206" s="125">
        <v>306719207</v>
      </c>
      <c r="K206" s="147" t="s">
        <v>409</v>
      </c>
      <c r="L206" s="49" t="s">
        <v>21</v>
      </c>
      <c r="M206" s="49">
        <v>26</v>
      </c>
      <c r="N206" s="8"/>
      <c r="O206" s="29">
        <v>70000</v>
      </c>
      <c r="P206" s="29">
        <f t="shared" ref="P206:P210" si="10">+O206*M206</f>
        <v>1820000</v>
      </c>
      <c r="Q206" s="15">
        <v>977398860</v>
      </c>
      <c r="R206" s="119"/>
    </row>
    <row r="207" spans="2:18" ht="15" x14ac:dyDescent="0.25">
      <c r="B207" s="24"/>
      <c r="C207" s="24"/>
      <c r="D207" s="43" t="s">
        <v>261</v>
      </c>
      <c r="E207" s="12">
        <v>355127</v>
      </c>
      <c r="F207" s="12">
        <v>1506706</v>
      </c>
      <c r="G207" s="150">
        <v>44014</v>
      </c>
      <c r="H207" s="146" t="s">
        <v>185</v>
      </c>
      <c r="I207" s="122" t="s">
        <v>421</v>
      </c>
      <c r="J207" s="146">
        <v>304368930</v>
      </c>
      <c r="K207" s="146" t="s">
        <v>410</v>
      </c>
      <c r="L207" s="49" t="s">
        <v>21</v>
      </c>
      <c r="M207" s="49">
        <v>54</v>
      </c>
      <c r="N207" s="8"/>
      <c r="O207" s="29">
        <v>13200</v>
      </c>
      <c r="P207" s="29">
        <f t="shared" si="10"/>
        <v>712800</v>
      </c>
      <c r="Q207" s="12">
        <v>971300903</v>
      </c>
      <c r="R207" s="95"/>
    </row>
    <row r="208" spans="2:18" ht="15" x14ac:dyDescent="0.25">
      <c r="B208" s="24"/>
      <c r="C208" s="24"/>
      <c r="D208" s="43" t="s">
        <v>261</v>
      </c>
      <c r="E208" s="12">
        <v>355125</v>
      </c>
      <c r="F208" s="12">
        <v>1506709</v>
      </c>
      <c r="G208" s="150">
        <v>44014</v>
      </c>
      <c r="H208" s="146" t="s">
        <v>185</v>
      </c>
      <c r="I208" s="122" t="s">
        <v>421</v>
      </c>
      <c r="J208" s="146">
        <v>304368930</v>
      </c>
      <c r="K208" s="146" t="s">
        <v>411</v>
      </c>
      <c r="L208" s="49" t="s">
        <v>21</v>
      </c>
      <c r="M208" s="49">
        <v>300</v>
      </c>
      <c r="N208" s="8"/>
      <c r="O208" s="29">
        <v>13200</v>
      </c>
      <c r="P208" s="29">
        <f t="shared" si="10"/>
        <v>3960000</v>
      </c>
      <c r="Q208" s="12">
        <v>971300903</v>
      </c>
      <c r="R208" s="95"/>
    </row>
    <row r="209" spans="2:18" ht="15" x14ac:dyDescent="0.25">
      <c r="B209" s="24"/>
      <c r="C209" s="24"/>
      <c r="D209" s="43" t="s">
        <v>261</v>
      </c>
      <c r="E209" s="12">
        <v>355132</v>
      </c>
      <c r="F209" s="12">
        <v>1506724</v>
      </c>
      <c r="G209" s="150">
        <v>44014</v>
      </c>
      <c r="H209" s="146" t="s">
        <v>185</v>
      </c>
      <c r="I209" s="122" t="s">
        <v>416</v>
      </c>
      <c r="J209" s="146">
        <v>304368930</v>
      </c>
      <c r="K209" s="146" t="s">
        <v>310</v>
      </c>
      <c r="L209" s="49" t="s">
        <v>98</v>
      </c>
      <c r="M209" s="49">
        <v>25</v>
      </c>
      <c r="N209" s="8"/>
      <c r="O209" s="29">
        <v>11500</v>
      </c>
      <c r="P209" s="29">
        <f t="shared" si="10"/>
        <v>287500</v>
      </c>
      <c r="Q209" s="12">
        <v>971300903</v>
      </c>
      <c r="R209" s="95"/>
    </row>
    <row r="210" spans="2:18" ht="306" x14ac:dyDescent="0.2">
      <c r="B210" s="43"/>
      <c r="C210" s="43"/>
      <c r="D210" s="43" t="s">
        <v>261</v>
      </c>
      <c r="E210" s="15">
        <v>355398</v>
      </c>
      <c r="F210" s="15">
        <v>1509480</v>
      </c>
      <c r="G210" s="118">
        <v>44015</v>
      </c>
      <c r="H210" s="15" t="s">
        <v>42</v>
      </c>
      <c r="I210" s="8" t="s">
        <v>433</v>
      </c>
      <c r="J210" s="8">
        <v>306085824</v>
      </c>
      <c r="K210" s="14" t="s">
        <v>412</v>
      </c>
      <c r="L210" s="8" t="s">
        <v>72</v>
      </c>
      <c r="M210" s="8">
        <v>1</v>
      </c>
      <c r="N210" s="8"/>
      <c r="O210" s="8">
        <v>29840000</v>
      </c>
      <c r="P210" s="29">
        <f t="shared" si="10"/>
        <v>29840000</v>
      </c>
      <c r="Q210" s="75">
        <v>939731177</v>
      </c>
      <c r="R210" s="95"/>
    </row>
  </sheetData>
  <autoFilter ref="A4:Z210" xr:uid="{00000000-0009-0000-0000-000009000000}"/>
  <mergeCells count="138">
    <mergeCell ref="L2:L3"/>
    <mergeCell ref="O2:O3"/>
    <mergeCell ref="P2:P3"/>
    <mergeCell ref="Q2:Q3"/>
    <mergeCell ref="A2:A3"/>
    <mergeCell ref="B2:D2"/>
    <mergeCell ref="E2:E3"/>
    <mergeCell ref="F2:F3"/>
    <mergeCell ref="G2:G3"/>
    <mergeCell ref="H2:H3"/>
    <mergeCell ref="I2:I3"/>
    <mergeCell ref="C19:C20"/>
    <mergeCell ref="D19:D20"/>
    <mergeCell ref="E19:E20"/>
    <mergeCell ref="F19:F20"/>
    <mergeCell ref="G19:G20"/>
    <mergeCell ref="H19:H20"/>
    <mergeCell ref="J19:J20"/>
    <mergeCell ref="J2:J3"/>
    <mergeCell ref="K2:K3"/>
    <mergeCell ref="Q19:Q20"/>
    <mergeCell ref="A22:A23"/>
    <mergeCell ref="B22:B23"/>
    <mergeCell ref="C22:C23"/>
    <mergeCell ref="D22:D23"/>
    <mergeCell ref="E22:E23"/>
    <mergeCell ref="I28:I33"/>
    <mergeCell ref="F22:F23"/>
    <mergeCell ref="G22:G23"/>
    <mergeCell ref="H22:H23"/>
    <mergeCell ref="J22:J23"/>
    <mergeCell ref="Q22:Q23"/>
    <mergeCell ref="A28:A33"/>
    <mergeCell ref="B28:B33"/>
    <mergeCell ref="C28:C33"/>
    <mergeCell ref="D28:D33"/>
    <mergeCell ref="E28:E33"/>
    <mergeCell ref="F28:F33"/>
    <mergeCell ref="G28:G33"/>
    <mergeCell ref="H28:H33"/>
    <mergeCell ref="J28:J33"/>
    <mergeCell ref="Q28:Q33"/>
    <mergeCell ref="A19:A20"/>
    <mergeCell ref="B19:B20"/>
    <mergeCell ref="A35:A60"/>
    <mergeCell ref="B35:B60"/>
    <mergeCell ref="C35:C60"/>
    <mergeCell ref="D35:D60"/>
    <mergeCell ref="E35:E60"/>
    <mergeCell ref="I35:I60"/>
    <mergeCell ref="F35:F60"/>
    <mergeCell ref="G35:G60"/>
    <mergeCell ref="H35:H60"/>
    <mergeCell ref="J35:J60"/>
    <mergeCell ref="Q35:Q60"/>
    <mergeCell ref="A63:A102"/>
    <mergeCell ref="B63:B102"/>
    <mergeCell ref="C63:C102"/>
    <mergeCell ref="D63:D102"/>
    <mergeCell ref="E63:E102"/>
    <mergeCell ref="I63:I102"/>
    <mergeCell ref="I113:I116"/>
    <mergeCell ref="J103:J106"/>
    <mergeCell ref="Q103:Q106"/>
    <mergeCell ref="F63:F102"/>
    <mergeCell ref="G63:G102"/>
    <mergeCell ref="H63:H102"/>
    <mergeCell ref="J63:J102"/>
    <mergeCell ref="Q63:Q102"/>
    <mergeCell ref="Q108:Q110"/>
    <mergeCell ref="F108:F110"/>
    <mergeCell ref="G108:G110"/>
    <mergeCell ref="H108:H110"/>
    <mergeCell ref="J108:J110"/>
    <mergeCell ref="F113:F116"/>
    <mergeCell ref="G113:G116"/>
    <mergeCell ref="H113:H116"/>
    <mergeCell ref="A103:A106"/>
    <mergeCell ref="B103:B106"/>
    <mergeCell ref="C103:C106"/>
    <mergeCell ref="D103:D106"/>
    <mergeCell ref="E103:E106"/>
    <mergeCell ref="F103:F106"/>
    <mergeCell ref="G103:G106"/>
    <mergeCell ref="H103:H106"/>
    <mergeCell ref="A111:A112"/>
    <mergeCell ref="B111:B112"/>
    <mergeCell ref="C111:C112"/>
    <mergeCell ref="D111:D112"/>
    <mergeCell ref="E111:E112"/>
    <mergeCell ref="A108:A110"/>
    <mergeCell ref="B108:B110"/>
    <mergeCell ref="C108:C110"/>
    <mergeCell ref="D108:D110"/>
    <mergeCell ref="E108:E110"/>
    <mergeCell ref="J113:J116"/>
    <mergeCell ref="Q113:Q116"/>
    <mergeCell ref="F111:F112"/>
    <mergeCell ref="G111:G112"/>
    <mergeCell ref="H111:H112"/>
    <mergeCell ref="J111:J112"/>
    <mergeCell ref="Q111:Q112"/>
    <mergeCell ref="Q117:Q128"/>
    <mergeCell ref="A117:A128"/>
    <mergeCell ref="B117:B128"/>
    <mergeCell ref="C117:C128"/>
    <mergeCell ref="D117:D128"/>
    <mergeCell ref="E117:E128"/>
    <mergeCell ref="F117:F128"/>
    <mergeCell ref="G117:G128"/>
    <mergeCell ref="H117:H128"/>
    <mergeCell ref="J117:J128"/>
    <mergeCell ref="I117:I128"/>
    <mergeCell ref="A113:A116"/>
    <mergeCell ref="B113:B116"/>
    <mergeCell ref="C113:C116"/>
    <mergeCell ref="D113:D116"/>
    <mergeCell ref="E113:E116"/>
    <mergeCell ref="Q131:Q132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J131:J132"/>
    <mergeCell ref="D133:D134"/>
    <mergeCell ref="C133:C134"/>
    <mergeCell ref="B133:B134"/>
    <mergeCell ref="A133:A134"/>
    <mergeCell ref="Q133:Q134"/>
    <mergeCell ref="J133:J134"/>
    <mergeCell ref="H133:H134"/>
    <mergeCell ref="G133:G134"/>
    <mergeCell ref="F133:F134"/>
    <mergeCell ref="E133:E134"/>
  </mergeCells>
  <pageMargins left="0.70866141732283472" right="0.70866141732283472" top="0.74803149606299213" bottom="0.74803149606299213" header="0.31496062992125984" footer="0.31496062992125984"/>
  <pageSetup paperSize="9" scale="67" fitToWidth="2" fitToHeight="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0"/>
  <sheetViews>
    <sheetView view="pageBreakPreview" zoomScale="60" zoomScaleNormal="55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D4" sqref="D1:D1048576"/>
    </sheetView>
  </sheetViews>
  <sheetFormatPr defaultColWidth="9.140625" defaultRowHeight="15.75" x14ac:dyDescent="0.25"/>
  <cols>
    <col min="1" max="1" width="9.140625" style="204" customWidth="1"/>
    <col min="2" max="2" width="11.7109375" style="204" customWidth="1"/>
    <col min="3" max="3" width="13" style="204" customWidth="1"/>
    <col min="4" max="4" width="34.7109375" style="204" customWidth="1"/>
    <col min="5" max="5" width="10.5703125" style="193" customWidth="1"/>
    <col min="6" max="6" width="53.140625" style="204" customWidth="1"/>
    <col min="7" max="7" width="9.140625" style="193"/>
    <col min="8" max="8" width="13" style="204" customWidth="1"/>
    <col min="9" max="9" width="11.42578125" style="204" customWidth="1"/>
    <col min="10" max="10" width="13" style="204" customWidth="1"/>
    <col min="11" max="11" width="16.7109375" style="204" customWidth="1"/>
    <col min="12" max="16384" width="9.140625" style="193"/>
  </cols>
  <sheetData>
    <row r="1" spans="1:20" ht="30.75" customHeight="1" thickBot="1" x14ac:dyDescent="0.3">
      <c r="A1" s="529" t="s">
        <v>533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200"/>
      <c r="M1" s="200"/>
      <c r="N1" s="200"/>
      <c r="O1" s="200"/>
      <c r="P1" s="200"/>
      <c r="Q1" s="200"/>
      <c r="R1" s="200"/>
      <c r="S1" s="200"/>
      <c r="T1" s="200"/>
    </row>
    <row r="2" spans="1:20" x14ac:dyDescent="0.25">
      <c r="A2" s="535" t="s">
        <v>38</v>
      </c>
      <c r="B2" s="536" t="s">
        <v>8</v>
      </c>
      <c r="C2" s="536" t="s">
        <v>37</v>
      </c>
      <c r="D2" s="530" t="s">
        <v>9</v>
      </c>
      <c r="E2" s="538" t="s">
        <v>15</v>
      </c>
      <c r="F2" s="463" t="s">
        <v>2</v>
      </c>
      <c r="G2" s="530" t="s">
        <v>3</v>
      </c>
      <c r="H2" s="18" t="s">
        <v>4</v>
      </c>
      <c r="I2" s="530" t="s">
        <v>5</v>
      </c>
      <c r="J2" s="531" t="s">
        <v>6</v>
      </c>
      <c r="K2" s="533" t="s">
        <v>31</v>
      </c>
    </row>
    <row r="3" spans="1:20" x14ac:dyDescent="0.25">
      <c r="A3" s="494"/>
      <c r="B3" s="537"/>
      <c r="C3" s="537"/>
      <c r="D3" s="489"/>
      <c r="E3" s="539"/>
      <c r="F3" s="464"/>
      <c r="G3" s="489"/>
      <c r="H3" s="19" t="s">
        <v>7</v>
      </c>
      <c r="I3" s="489"/>
      <c r="J3" s="532"/>
      <c r="K3" s="534"/>
    </row>
    <row r="4" spans="1:20" x14ac:dyDescent="0.25">
      <c r="A4" s="202">
        <v>1231609</v>
      </c>
      <c r="B4" s="202">
        <v>131442</v>
      </c>
      <c r="C4" s="205">
        <v>43850</v>
      </c>
      <c r="D4" s="202" t="s">
        <v>113</v>
      </c>
      <c r="E4" s="197">
        <v>306757761</v>
      </c>
      <c r="F4" s="199" t="s">
        <v>114</v>
      </c>
      <c r="G4" s="197" t="s">
        <v>10</v>
      </c>
      <c r="H4" s="202">
        <v>2</v>
      </c>
      <c r="I4" s="209">
        <v>172797.12</v>
      </c>
      <c r="J4" s="209">
        <f t="shared" ref="J4:J7" si="0">H4*I4</f>
        <v>345594.24</v>
      </c>
      <c r="K4" s="202">
        <v>932979511</v>
      </c>
    </row>
    <row r="5" spans="1:20" x14ac:dyDescent="0.25">
      <c r="A5" s="202">
        <v>1231769</v>
      </c>
      <c r="B5" s="202">
        <v>131533</v>
      </c>
      <c r="C5" s="205">
        <v>43850</v>
      </c>
      <c r="D5" s="202" t="s">
        <v>115</v>
      </c>
      <c r="E5" s="197">
        <v>304968682</v>
      </c>
      <c r="F5" s="199" t="s">
        <v>108</v>
      </c>
      <c r="G5" s="197" t="s">
        <v>10</v>
      </c>
      <c r="H5" s="202">
        <v>10</v>
      </c>
      <c r="I5" s="209">
        <v>8650461.3599999994</v>
      </c>
      <c r="J5" s="209">
        <f t="shared" si="0"/>
        <v>86504613.599999994</v>
      </c>
      <c r="K5" s="202">
        <v>909661009</v>
      </c>
    </row>
    <row r="6" spans="1:20" x14ac:dyDescent="0.25">
      <c r="A6" s="202">
        <v>1231774</v>
      </c>
      <c r="B6" s="202">
        <v>131570</v>
      </c>
      <c r="C6" s="205">
        <v>43850</v>
      </c>
      <c r="D6" s="202" t="s">
        <v>116</v>
      </c>
      <c r="E6" s="197">
        <v>306189298</v>
      </c>
      <c r="F6" s="199" t="s">
        <v>117</v>
      </c>
      <c r="G6" s="197" t="s">
        <v>10</v>
      </c>
      <c r="H6" s="202">
        <v>4</v>
      </c>
      <c r="I6" s="209">
        <v>3549463.2</v>
      </c>
      <c r="J6" s="209">
        <f t="shared" si="0"/>
        <v>14197852.800000001</v>
      </c>
      <c r="K6" s="202">
        <v>95103237</v>
      </c>
    </row>
    <row r="7" spans="1:20" x14ac:dyDescent="0.25">
      <c r="A7" s="202">
        <v>1233408</v>
      </c>
      <c r="B7" s="202">
        <v>132758</v>
      </c>
      <c r="C7" s="205">
        <v>43858</v>
      </c>
      <c r="D7" s="202" t="s">
        <v>120</v>
      </c>
      <c r="E7" s="197">
        <v>306913963</v>
      </c>
      <c r="F7" s="199" t="s">
        <v>121</v>
      </c>
      <c r="G7" s="197" t="s">
        <v>10</v>
      </c>
      <c r="H7" s="202">
        <v>1</v>
      </c>
      <c r="I7" s="209">
        <v>144000</v>
      </c>
      <c r="J7" s="209">
        <f t="shared" si="0"/>
        <v>144000</v>
      </c>
      <c r="K7" s="202">
        <v>900323040</v>
      </c>
    </row>
    <row r="8" spans="1:20" x14ac:dyDescent="0.25">
      <c r="A8" s="202">
        <v>1238861</v>
      </c>
      <c r="B8" s="202">
        <v>136575</v>
      </c>
      <c r="C8" s="205">
        <v>43885</v>
      </c>
      <c r="D8" s="202" t="s">
        <v>127</v>
      </c>
      <c r="E8" s="197">
        <v>306556538</v>
      </c>
      <c r="F8" s="199" t="s">
        <v>126</v>
      </c>
      <c r="G8" s="198" t="s">
        <v>10</v>
      </c>
      <c r="H8" s="202">
        <v>205</v>
      </c>
      <c r="I8" s="209">
        <v>4600</v>
      </c>
      <c r="J8" s="209">
        <f>H8*I8</f>
        <v>943000</v>
      </c>
      <c r="K8" s="202">
        <v>901743844</v>
      </c>
    </row>
    <row r="9" spans="1:20" x14ac:dyDescent="0.25">
      <c r="A9" s="202">
        <v>1239065</v>
      </c>
      <c r="B9" s="202">
        <v>136689</v>
      </c>
      <c r="C9" s="205">
        <v>43885</v>
      </c>
      <c r="D9" s="202" t="s">
        <v>128</v>
      </c>
      <c r="E9" s="197">
        <v>305685734</v>
      </c>
      <c r="F9" s="16" t="s">
        <v>129</v>
      </c>
      <c r="G9" s="7" t="s">
        <v>72</v>
      </c>
      <c r="H9" s="207">
        <v>1</v>
      </c>
      <c r="I9" s="209">
        <v>315744</v>
      </c>
      <c r="J9" s="209">
        <f>H9*I9</f>
        <v>315744</v>
      </c>
      <c r="K9" s="202">
        <v>939731177</v>
      </c>
    </row>
    <row r="10" spans="1:20" x14ac:dyDescent="0.25">
      <c r="A10" s="202">
        <v>1239057</v>
      </c>
      <c r="B10" s="202">
        <v>136713</v>
      </c>
      <c r="C10" s="205">
        <v>43885</v>
      </c>
      <c r="D10" s="202" t="s">
        <v>127</v>
      </c>
      <c r="E10" s="197">
        <v>306556538</v>
      </c>
      <c r="F10" s="199" t="s">
        <v>130</v>
      </c>
      <c r="G10" s="197" t="s">
        <v>21</v>
      </c>
      <c r="H10" s="202">
        <v>550</v>
      </c>
      <c r="I10" s="209">
        <v>2760</v>
      </c>
      <c r="J10" s="209">
        <f>H10*I10</f>
        <v>1518000</v>
      </c>
      <c r="K10" s="202">
        <v>901743844</v>
      </c>
    </row>
    <row r="11" spans="1:20" x14ac:dyDescent="0.25">
      <c r="A11" s="203">
        <v>1242233</v>
      </c>
      <c r="B11" s="203">
        <v>138635</v>
      </c>
      <c r="C11" s="206">
        <v>43899</v>
      </c>
      <c r="D11" s="203" t="s">
        <v>136</v>
      </c>
      <c r="E11" s="201">
        <v>306403774</v>
      </c>
      <c r="F11" s="203" t="s">
        <v>137</v>
      </c>
      <c r="G11" s="201" t="s">
        <v>10</v>
      </c>
      <c r="H11" s="203">
        <v>3</v>
      </c>
      <c r="I11" s="210">
        <v>1720000</v>
      </c>
      <c r="J11" s="210">
        <f>H11*I11</f>
        <v>5160000</v>
      </c>
      <c r="K11" s="203">
        <v>912419280</v>
      </c>
    </row>
    <row r="12" spans="1:20" ht="25.5" x14ac:dyDescent="0.25">
      <c r="A12" s="202">
        <v>1246888</v>
      </c>
      <c r="B12" s="202">
        <v>141050</v>
      </c>
      <c r="C12" s="205">
        <v>43915</v>
      </c>
      <c r="D12" s="202" t="s">
        <v>39</v>
      </c>
      <c r="E12" s="197">
        <v>305496850</v>
      </c>
      <c r="F12" s="16" t="s">
        <v>40</v>
      </c>
      <c r="G12" s="197" t="s">
        <v>10</v>
      </c>
      <c r="H12" s="202">
        <v>2</v>
      </c>
      <c r="I12" s="209">
        <v>960000</v>
      </c>
      <c r="J12" s="209">
        <f>+I12*H12</f>
        <v>1920000</v>
      </c>
      <c r="K12" s="211">
        <v>998994750541</v>
      </c>
    </row>
    <row r="13" spans="1:20" x14ac:dyDescent="0.2">
      <c r="A13" s="202">
        <v>1248024</v>
      </c>
      <c r="B13" s="202">
        <v>141664</v>
      </c>
      <c r="C13" s="205">
        <v>43927</v>
      </c>
      <c r="D13" s="202" t="s">
        <v>140</v>
      </c>
      <c r="E13" s="197">
        <v>207149475</v>
      </c>
      <c r="F13" s="202" t="s">
        <v>141</v>
      </c>
      <c r="G13" s="197" t="s">
        <v>10</v>
      </c>
      <c r="H13" s="202">
        <v>1</v>
      </c>
      <c r="I13" s="209">
        <v>1104000</v>
      </c>
      <c r="J13" s="209">
        <f>H13*I13</f>
        <v>1104000</v>
      </c>
      <c r="K13" s="214">
        <v>974640572</v>
      </c>
    </row>
    <row r="14" spans="1:20" x14ac:dyDescent="0.2">
      <c r="A14" s="202">
        <v>1248023</v>
      </c>
      <c r="B14" s="202">
        <v>141672</v>
      </c>
      <c r="C14" s="205">
        <v>43927</v>
      </c>
      <c r="D14" s="202" t="s">
        <v>140</v>
      </c>
      <c r="E14" s="197">
        <v>207149475</v>
      </c>
      <c r="F14" s="202" t="s">
        <v>142</v>
      </c>
      <c r="G14" s="197" t="s">
        <v>10</v>
      </c>
      <c r="H14" s="202">
        <v>1</v>
      </c>
      <c r="I14" s="209">
        <v>4620000</v>
      </c>
      <c r="J14" s="209">
        <f>H14*I14</f>
        <v>4620000</v>
      </c>
      <c r="K14" s="214">
        <v>974640572</v>
      </c>
    </row>
    <row r="15" spans="1:20" x14ac:dyDescent="0.2">
      <c r="A15" s="500">
        <v>1249195</v>
      </c>
      <c r="B15" s="500">
        <v>142324</v>
      </c>
      <c r="C15" s="541">
        <v>43941</v>
      </c>
      <c r="D15" s="500" t="s">
        <v>162</v>
      </c>
      <c r="E15" s="435">
        <v>307144392</v>
      </c>
      <c r="F15" s="16" t="s">
        <v>163</v>
      </c>
      <c r="G15" s="69" t="s">
        <v>21</v>
      </c>
      <c r="H15" s="23">
        <v>400</v>
      </c>
      <c r="I15" s="23">
        <v>38700</v>
      </c>
      <c r="J15" s="212">
        <f t="shared" ref="J15:J18" si="1">H15*I15</f>
        <v>15480000</v>
      </c>
      <c r="K15" s="540">
        <v>994771892</v>
      </c>
    </row>
    <row r="16" spans="1:20" x14ac:dyDescent="0.2">
      <c r="A16" s="500"/>
      <c r="B16" s="500"/>
      <c r="C16" s="541"/>
      <c r="D16" s="500"/>
      <c r="E16" s="435"/>
      <c r="F16" s="16" t="s">
        <v>163</v>
      </c>
      <c r="G16" s="69" t="s">
        <v>21</v>
      </c>
      <c r="H16" s="23">
        <v>120</v>
      </c>
      <c r="I16" s="23">
        <v>18920</v>
      </c>
      <c r="J16" s="212">
        <f t="shared" si="1"/>
        <v>2270400</v>
      </c>
      <c r="K16" s="540"/>
    </row>
    <row r="17" spans="1:11" x14ac:dyDescent="0.2">
      <c r="A17" s="500"/>
      <c r="B17" s="500"/>
      <c r="C17" s="541"/>
      <c r="D17" s="500"/>
      <c r="E17" s="435"/>
      <c r="F17" s="16" t="s">
        <v>163</v>
      </c>
      <c r="G17" s="69" t="s">
        <v>21</v>
      </c>
      <c r="H17" s="23">
        <v>1185</v>
      </c>
      <c r="I17" s="23">
        <v>13760</v>
      </c>
      <c r="J17" s="212">
        <f t="shared" si="1"/>
        <v>16305600</v>
      </c>
      <c r="K17" s="540"/>
    </row>
    <row r="18" spans="1:11" x14ac:dyDescent="0.2">
      <c r="A18" s="500"/>
      <c r="B18" s="500"/>
      <c r="C18" s="541"/>
      <c r="D18" s="500"/>
      <c r="E18" s="435"/>
      <c r="F18" s="16" t="s">
        <v>164</v>
      </c>
      <c r="G18" s="69" t="s">
        <v>165</v>
      </c>
      <c r="H18" s="23">
        <v>414</v>
      </c>
      <c r="I18" s="23">
        <v>8600</v>
      </c>
      <c r="J18" s="212">
        <f t="shared" si="1"/>
        <v>3560400</v>
      </c>
      <c r="K18" s="540"/>
    </row>
    <row r="19" spans="1:11" x14ac:dyDescent="0.2">
      <c r="A19" s="202">
        <v>1249272</v>
      </c>
      <c r="B19" s="202">
        <v>142334</v>
      </c>
      <c r="C19" s="202" t="s">
        <v>534</v>
      </c>
      <c r="D19" s="202" t="s">
        <v>166</v>
      </c>
      <c r="E19" s="197">
        <v>204626439</v>
      </c>
      <c r="F19" s="207" t="s">
        <v>451</v>
      </c>
      <c r="G19" s="7" t="s">
        <v>181</v>
      </c>
      <c r="H19" s="207">
        <v>300</v>
      </c>
      <c r="I19" s="207">
        <v>16200</v>
      </c>
      <c r="J19" s="207">
        <v>4860000</v>
      </c>
      <c r="K19" s="213">
        <v>909299929</v>
      </c>
    </row>
    <row r="20" spans="1:11" ht="25.5" x14ac:dyDescent="0.2">
      <c r="A20" s="202">
        <v>1250808</v>
      </c>
      <c r="B20" s="202">
        <v>143241</v>
      </c>
      <c r="C20" s="205">
        <v>43955</v>
      </c>
      <c r="D20" s="202" t="s">
        <v>32</v>
      </c>
      <c r="E20" s="197">
        <v>305968476</v>
      </c>
      <c r="F20" s="207" t="s">
        <v>179</v>
      </c>
      <c r="G20" s="197" t="s">
        <v>180</v>
      </c>
      <c r="H20" s="202">
        <v>3</v>
      </c>
      <c r="I20" s="202">
        <v>690000</v>
      </c>
      <c r="J20" s="209">
        <f t="shared" ref="J20:J22" si="2">H20*I20</f>
        <v>2070000</v>
      </c>
      <c r="K20" s="214">
        <v>914307776</v>
      </c>
    </row>
    <row r="21" spans="1:11" x14ac:dyDescent="0.2">
      <c r="A21" s="199">
        <v>1251699</v>
      </c>
      <c r="B21" s="199">
        <v>143856</v>
      </c>
      <c r="C21" s="208">
        <v>43962</v>
      </c>
      <c r="D21" s="199" t="s">
        <v>209</v>
      </c>
      <c r="E21" s="198">
        <v>304917674</v>
      </c>
      <c r="F21" s="199" t="s">
        <v>211</v>
      </c>
      <c r="G21" s="198" t="s">
        <v>10</v>
      </c>
      <c r="H21" s="199">
        <v>10</v>
      </c>
      <c r="I21" s="199">
        <v>91200</v>
      </c>
      <c r="J21" s="212">
        <f t="shared" si="2"/>
        <v>912000</v>
      </c>
      <c r="K21" s="215" t="s">
        <v>210</v>
      </c>
    </row>
    <row r="22" spans="1:11" x14ac:dyDescent="0.2">
      <c r="A22" s="202">
        <v>1254886</v>
      </c>
      <c r="B22" s="202">
        <v>145672</v>
      </c>
      <c r="C22" s="205">
        <v>43977</v>
      </c>
      <c r="D22" s="202" t="s">
        <v>319</v>
      </c>
      <c r="E22" s="197">
        <v>306950848</v>
      </c>
      <c r="F22" s="202" t="s">
        <v>320</v>
      </c>
      <c r="G22" s="197" t="s">
        <v>10</v>
      </c>
      <c r="H22" s="202">
        <v>1</v>
      </c>
      <c r="I22" s="209">
        <v>705000</v>
      </c>
      <c r="J22" s="209">
        <f t="shared" si="2"/>
        <v>705000</v>
      </c>
      <c r="K22" s="214">
        <v>939775415</v>
      </c>
    </row>
    <row r="23" spans="1:11" x14ac:dyDescent="0.25">
      <c r="A23" s="500">
        <v>1255529</v>
      </c>
      <c r="B23" s="500">
        <v>146076</v>
      </c>
      <c r="C23" s="541">
        <v>43983</v>
      </c>
      <c r="D23" s="500" t="s">
        <v>123</v>
      </c>
      <c r="E23" s="435">
        <v>305670929</v>
      </c>
      <c r="F23" s="16" t="s">
        <v>328</v>
      </c>
      <c r="G23" s="69" t="s">
        <v>165</v>
      </c>
      <c r="H23" s="16">
        <v>27</v>
      </c>
      <c r="I23" s="16">
        <v>33000</v>
      </c>
      <c r="J23" s="212">
        <f t="shared" ref="J23:J25" si="3">+I23*H23</f>
        <v>891000</v>
      </c>
      <c r="K23" s="542" t="s">
        <v>125</v>
      </c>
    </row>
    <row r="24" spans="1:11" x14ac:dyDescent="0.25">
      <c r="A24" s="500"/>
      <c r="B24" s="500"/>
      <c r="C24" s="541"/>
      <c r="D24" s="500"/>
      <c r="E24" s="435"/>
      <c r="F24" s="16" t="s">
        <v>238</v>
      </c>
      <c r="G24" s="69" t="s">
        <v>21</v>
      </c>
      <c r="H24" s="16">
        <v>21</v>
      </c>
      <c r="I24" s="16">
        <v>6600</v>
      </c>
      <c r="J24" s="212">
        <f t="shared" si="3"/>
        <v>138600</v>
      </c>
      <c r="K24" s="542"/>
    </row>
    <row r="25" spans="1:11" x14ac:dyDescent="0.2">
      <c r="A25" s="202">
        <v>1260831</v>
      </c>
      <c r="B25" s="202">
        <v>149360</v>
      </c>
      <c r="C25" s="205">
        <v>44011</v>
      </c>
      <c r="D25" s="202" t="s">
        <v>390</v>
      </c>
      <c r="E25" s="197">
        <v>556321324</v>
      </c>
      <c r="F25" s="202" t="s">
        <v>124</v>
      </c>
      <c r="G25" s="197" t="s">
        <v>165</v>
      </c>
      <c r="H25" s="202">
        <v>63</v>
      </c>
      <c r="I25" s="209">
        <v>21500</v>
      </c>
      <c r="J25" s="209">
        <f t="shared" si="3"/>
        <v>1354500</v>
      </c>
      <c r="K25" s="214">
        <v>939828388</v>
      </c>
    </row>
    <row r="26" spans="1:11" x14ac:dyDescent="0.2">
      <c r="A26" s="202">
        <v>1275216</v>
      </c>
      <c r="B26" s="202">
        <v>157746</v>
      </c>
      <c r="C26" s="202" t="s">
        <v>450</v>
      </c>
      <c r="D26" s="202" t="s">
        <v>119</v>
      </c>
      <c r="E26" s="197">
        <v>306959375</v>
      </c>
      <c r="F26" s="207" t="s">
        <v>452</v>
      </c>
      <c r="G26" s="7" t="s">
        <v>181</v>
      </c>
      <c r="H26" s="207">
        <v>3</v>
      </c>
      <c r="I26" s="207">
        <v>2300000</v>
      </c>
      <c r="J26" s="207">
        <v>6900000</v>
      </c>
      <c r="K26" s="214">
        <v>994403816</v>
      </c>
    </row>
    <row r="27" spans="1:11" x14ac:dyDescent="0.2">
      <c r="A27" s="202">
        <v>1275735</v>
      </c>
      <c r="B27" s="202">
        <v>158005</v>
      </c>
      <c r="C27" s="202" t="s">
        <v>439</v>
      </c>
      <c r="D27" s="202" t="s">
        <v>119</v>
      </c>
      <c r="E27" s="197">
        <v>306959375</v>
      </c>
      <c r="F27" s="207" t="s">
        <v>455</v>
      </c>
      <c r="G27" s="7" t="s">
        <v>181</v>
      </c>
      <c r="H27" s="207">
        <v>3</v>
      </c>
      <c r="I27" s="207">
        <v>12480000</v>
      </c>
      <c r="J27" s="207">
        <v>37440000</v>
      </c>
      <c r="K27" s="214">
        <v>994403816</v>
      </c>
    </row>
    <row r="28" spans="1:11" x14ac:dyDescent="0.2">
      <c r="A28" s="202">
        <v>1276882</v>
      </c>
      <c r="B28" s="202">
        <v>158725</v>
      </c>
      <c r="C28" s="202" t="s">
        <v>456</v>
      </c>
      <c r="D28" s="202" t="s">
        <v>457</v>
      </c>
      <c r="E28" s="197">
        <v>206934118</v>
      </c>
      <c r="F28" s="207" t="s">
        <v>117</v>
      </c>
      <c r="G28" s="7" t="s">
        <v>181</v>
      </c>
      <c r="H28" s="207">
        <v>20</v>
      </c>
      <c r="I28" s="207">
        <v>3182000</v>
      </c>
      <c r="J28" s="207">
        <v>63640000</v>
      </c>
      <c r="K28" s="213">
        <v>951441285</v>
      </c>
    </row>
    <row r="29" spans="1:11" x14ac:dyDescent="0.2">
      <c r="A29" s="202">
        <v>1279371</v>
      </c>
      <c r="B29" s="202">
        <v>0</v>
      </c>
      <c r="C29" s="202" t="s">
        <v>459</v>
      </c>
      <c r="D29" s="202" t="s">
        <v>460</v>
      </c>
      <c r="E29" s="197">
        <v>304916138</v>
      </c>
      <c r="F29" s="207" t="s">
        <v>461</v>
      </c>
      <c r="G29" s="21" t="s">
        <v>181</v>
      </c>
      <c r="H29" s="213">
        <v>2</v>
      </c>
      <c r="I29" s="213">
        <v>345000</v>
      </c>
      <c r="J29" s="213">
        <v>690000</v>
      </c>
      <c r="K29" s="216">
        <v>977091926</v>
      </c>
    </row>
    <row r="30" spans="1:11" x14ac:dyDescent="0.2">
      <c r="A30" s="202">
        <v>1282251</v>
      </c>
      <c r="B30" s="202">
        <v>162073</v>
      </c>
      <c r="C30" s="202" t="s">
        <v>463</v>
      </c>
      <c r="D30" s="202" t="s">
        <v>464</v>
      </c>
      <c r="E30" s="197">
        <v>305141224</v>
      </c>
      <c r="F30" s="207" t="s">
        <v>465</v>
      </c>
      <c r="G30" s="21" t="s">
        <v>181</v>
      </c>
      <c r="H30" s="213">
        <v>2</v>
      </c>
      <c r="I30" s="213">
        <v>1110000</v>
      </c>
      <c r="J30" s="213">
        <v>2220000</v>
      </c>
      <c r="K30" s="214" t="s">
        <v>466</v>
      </c>
    </row>
    <row r="31" spans="1:11" x14ac:dyDescent="0.2">
      <c r="A31" s="202">
        <v>1286966</v>
      </c>
      <c r="B31" s="202">
        <v>164847</v>
      </c>
      <c r="C31" s="202" t="s">
        <v>469</v>
      </c>
      <c r="D31" s="202" t="s">
        <v>470</v>
      </c>
      <c r="E31" s="197">
        <v>306698511</v>
      </c>
      <c r="F31" s="207" t="s">
        <v>449</v>
      </c>
      <c r="G31" s="7" t="s">
        <v>181</v>
      </c>
      <c r="H31" s="207">
        <v>6</v>
      </c>
      <c r="I31" s="207">
        <v>612000</v>
      </c>
      <c r="J31" s="207">
        <v>3672000</v>
      </c>
      <c r="K31" s="214" t="s">
        <v>471</v>
      </c>
    </row>
    <row r="32" spans="1:11" x14ac:dyDescent="0.2">
      <c r="A32" s="202">
        <v>1292627</v>
      </c>
      <c r="B32" s="202">
        <v>168100</v>
      </c>
      <c r="C32" s="202" t="s">
        <v>485</v>
      </c>
      <c r="D32" s="202" t="s">
        <v>440</v>
      </c>
      <c r="E32" s="197">
        <v>303708713</v>
      </c>
      <c r="F32" s="207" t="s">
        <v>486</v>
      </c>
      <c r="G32" s="7" t="s">
        <v>21</v>
      </c>
      <c r="H32" s="207">
        <v>50</v>
      </c>
      <c r="I32" s="207">
        <v>2200</v>
      </c>
      <c r="J32" s="207">
        <v>110000</v>
      </c>
      <c r="K32" s="216">
        <v>951776568</v>
      </c>
    </row>
    <row r="33" spans="1:11" x14ac:dyDescent="0.2">
      <c r="A33" s="202">
        <v>1293729</v>
      </c>
      <c r="B33" s="202">
        <v>168683</v>
      </c>
      <c r="C33" s="202" t="s">
        <v>518</v>
      </c>
      <c r="D33" s="202" t="s">
        <v>448</v>
      </c>
      <c r="E33" s="197">
        <v>306284663</v>
      </c>
      <c r="F33" s="207" t="s">
        <v>449</v>
      </c>
      <c r="G33" s="7" t="s">
        <v>181</v>
      </c>
      <c r="H33" s="207">
        <v>4</v>
      </c>
      <c r="I33" s="207">
        <v>418300</v>
      </c>
      <c r="J33" s="207">
        <v>1673200</v>
      </c>
      <c r="K33" s="216">
        <v>998376500</v>
      </c>
    </row>
    <row r="34" spans="1:11" x14ac:dyDescent="0.2">
      <c r="A34" s="202">
        <v>1293724</v>
      </c>
      <c r="B34" s="202">
        <v>168695</v>
      </c>
      <c r="C34" s="202" t="s">
        <v>518</v>
      </c>
      <c r="D34" s="202" t="s">
        <v>448</v>
      </c>
      <c r="E34" s="197">
        <v>306284664</v>
      </c>
      <c r="F34" s="207" t="s">
        <v>449</v>
      </c>
      <c r="G34" s="7" t="s">
        <v>181</v>
      </c>
      <c r="H34" s="207">
        <v>4</v>
      </c>
      <c r="I34" s="207">
        <v>830400</v>
      </c>
      <c r="J34" s="207">
        <v>3321600</v>
      </c>
      <c r="K34" s="216">
        <v>998376500</v>
      </c>
    </row>
    <row r="35" spans="1:11" x14ac:dyDescent="0.2">
      <c r="A35" s="202">
        <v>1293726</v>
      </c>
      <c r="B35" s="202">
        <v>168732</v>
      </c>
      <c r="C35" s="202" t="s">
        <v>518</v>
      </c>
      <c r="D35" s="202" t="s">
        <v>519</v>
      </c>
      <c r="E35" s="197">
        <v>307820399</v>
      </c>
      <c r="F35" s="207" t="s">
        <v>449</v>
      </c>
      <c r="G35" s="7" t="s">
        <v>181</v>
      </c>
      <c r="H35" s="207">
        <v>20</v>
      </c>
      <c r="I35" s="207">
        <v>400500</v>
      </c>
      <c r="J35" s="207">
        <v>8010000</v>
      </c>
      <c r="K35" s="216">
        <v>988122524</v>
      </c>
    </row>
    <row r="36" spans="1:11" x14ac:dyDescent="0.25">
      <c r="A36" s="544">
        <v>1295600</v>
      </c>
      <c r="B36" s="544">
        <v>169833</v>
      </c>
      <c r="C36" s="544" t="s">
        <v>521</v>
      </c>
      <c r="D36" s="544" t="s">
        <v>487</v>
      </c>
      <c r="E36" s="452">
        <v>307757627</v>
      </c>
      <c r="F36" s="207" t="s">
        <v>103</v>
      </c>
      <c r="G36" s="7" t="s">
        <v>181</v>
      </c>
      <c r="H36" s="207">
        <v>5</v>
      </c>
      <c r="I36" s="207">
        <v>121600</v>
      </c>
      <c r="J36" s="207">
        <v>608000</v>
      </c>
      <c r="K36" s="543">
        <v>991006344</v>
      </c>
    </row>
    <row r="37" spans="1:11" x14ac:dyDescent="0.25">
      <c r="A37" s="544"/>
      <c r="B37" s="544"/>
      <c r="C37" s="544"/>
      <c r="D37" s="544"/>
      <c r="E37" s="452"/>
      <c r="F37" s="207" t="s">
        <v>103</v>
      </c>
      <c r="G37" s="7" t="s">
        <v>208</v>
      </c>
      <c r="H37" s="207">
        <v>30</v>
      </c>
      <c r="I37" s="207">
        <v>18240</v>
      </c>
      <c r="J37" s="207">
        <v>547200</v>
      </c>
      <c r="K37" s="543"/>
    </row>
    <row r="38" spans="1:11" x14ac:dyDescent="0.25">
      <c r="A38" s="544"/>
      <c r="B38" s="544"/>
      <c r="C38" s="544"/>
      <c r="D38" s="544"/>
      <c r="E38" s="452"/>
      <c r="F38" s="207" t="s">
        <v>444</v>
      </c>
      <c r="G38" s="7"/>
      <c r="H38" s="207"/>
      <c r="I38" s="207"/>
      <c r="J38" s="207">
        <v>1155200</v>
      </c>
      <c r="K38" s="543"/>
    </row>
    <row r="39" spans="1:11" x14ac:dyDescent="0.25">
      <c r="A39" s="544">
        <v>1295962</v>
      </c>
      <c r="B39" s="544">
        <v>170013</v>
      </c>
      <c r="C39" s="544" t="s">
        <v>521</v>
      </c>
      <c r="D39" s="544" t="s">
        <v>522</v>
      </c>
      <c r="E39" s="452">
        <v>305944103</v>
      </c>
      <c r="F39" s="207" t="s">
        <v>523</v>
      </c>
      <c r="G39" s="7" t="s">
        <v>181</v>
      </c>
      <c r="H39" s="207">
        <v>20</v>
      </c>
      <c r="I39" s="207">
        <v>6800</v>
      </c>
      <c r="J39" s="207">
        <v>136000</v>
      </c>
      <c r="K39" s="543">
        <v>712731818</v>
      </c>
    </row>
    <row r="40" spans="1:11" x14ac:dyDescent="0.25">
      <c r="A40" s="544"/>
      <c r="B40" s="544"/>
      <c r="C40" s="544"/>
      <c r="D40" s="544"/>
      <c r="E40" s="452"/>
      <c r="F40" s="207" t="s">
        <v>472</v>
      </c>
      <c r="G40" s="7" t="s">
        <v>181</v>
      </c>
      <c r="H40" s="207">
        <v>60</v>
      </c>
      <c r="I40" s="207">
        <v>2400</v>
      </c>
      <c r="J40" s="207">
        <v>144000</v>
      </c>
      <c r="K40" s="543"/>
    </row>
    <row r="41" spans="1:11" x14ac:dyDescent="0.25">
      <c r="A41" s="544"/>
      <c r="B41" s="544"/>
      <c r="C41" s="544"/>
      <c r="D41" s="544"/>
      <c r="E41" s="452"/>
      <c r="F41" s="207" t="s">
        <v>441</v>
      </c>
      <c r="G41" s="7" t="s">
        <v>181</v>
      </c>
      <c r="H41" s="207">
        <v>20</v>
      </c>
      <c r="I41" s="207">
        <v>4000</v>
      </c>
      <c r="J41" s="207">
        <v>80000</v>
      </c>
      <c r="K41" s="543"/>
    </row>
    <row r="42" spans="1:11" x14ac:dyDescent="0.25">
      <c r="A42" s="544"/>
      <c r="B42" s="544"/>
      <c r="C42" s="544"/>
      <c r="D42" s="544"/>
      <c r="E42" s="452"/>
      <c r="F42" s="207" t="s">
        <v>442</v>
      </c>
      <c r="G42" s="7" t="s">
        <v>181</v>
      </c>
      <c r="H42" s="207">
        <v>50</v>
      </c>
      <c r="I42" s="207">
        <v>2400</v>
      </c>
      <c r="J42" s="207">
        <v>120000</v>
      </c>
      <c r="K42" s="543"/>
    </row>
    <row r="43" spans="1:11" x14ac:dyDescent="0.25">
      <c r="A43" s="544"/>
      <c r="B43" s="544"/>
      <c r="C43" s="544"/>
      <c r="D43" s="544"/>
      <c r="E43" s="452"/>
      <c r="F43" s="207" t="s">
        <v>524</v>
      </c>
      <c r="G43" s="7" t="s">
        <v>181</v>
      </c>
      <c r="H43" s="207">
        <v>20</v>
      </c>
      <c r="I43" s="207">
        <v>3200</v>
      </c>
      <c r="J43" s="207">
        <v>64000</v>
      </c>
      <c r="K43" s="543"/>
    </row>
    <row r="44" spans="1:11" x14ac:dyDescent="0.25">
      <c r="A44" s="544"/>
      <c r="B44" s="544"/>
      <c r="C44" s="544"/>
      <c r="D44" s="544"/>
      <c r="E44" s="452"/>
      <c r="F44" s="207" t="s">
        <v>472</v>
      </c>
      <c r="G44" s="7" t="s">
        <v>181</v>
      </c>
      <c r="H44" s="207">
        <v>20</v>
      </c>
      <c r="I44" s="207">
        <v>17600</v>
      </c>
      <c r="J44" s="207">
        <v>352000</v>
      </c>
      <c r="K44" s="543"/>
    </row>
    <row r="45" spans="1:11" x14ac:dyDescent="0.25">
      <c r="A45" s="544"/>
      <c r="B45" s="544"/>
      <c r="C45" s="544"/>
      <c r="D45" s="544"/>
      <c r="E45" s="452"/>
      <c r="F45" s="207" t="s">
        <v>525</v>
      </c>
      <c r="G45" s="7" t="s">
        <v>181</v>
      </c>
      <c r="H45" s="207">
        <v>10</v>
      </c>
      <c r="I45" s="207">
        <v>8000</v>
      </c>
      <c r="J45" s="207">
        <v>80000</v>
      </c>
      <c r="K45" s="543"/>
    </row>
    <row r="46" spans="1:11" x14ac:dyDescent="0.25">
      <c r="A46" s="544"/>
      <c r="B46" s="544"/>
      <c r="C46" s="544"/>
      <c r="D46" s="544"/>
      <c r="E46" s="452"/>
      <c r="F46" s="207" t="s">
        <v>526</v>
      </c>
      <c r="G46" s="7" t="s">
        <v>181</v>
      </c>
      <c r="H46" s="207">
        <v>10</v>
      </c>
      <c r="I46" s="207">
        <v>4400</v>
      </c>
      <c r="J46" s="207">
        <v>44000</v>
      </c>
      <c r="K46" s="543"/>
    </row>
    <row r="47" spans="1:11" x14ac:dyDescent="0.25">
      <c r="A47" s="544"/>
      <c r="B47" s="544"/>
      <c r="C47" s="544"/>
      <c r="D47" s="544"/>
      <c r="E47" s="452"/>
      <c r="F47" s="207" t="s">
        <v>527</v>
      </c>
      <c r="G47" s="7" t="s">
        <v>21</v>
      </c>
      <c r="H47" s="207">
        <v>1</v>
      </c>
      <c r="I47" s="207">
        <v>624000</v>
      </c>
      <c r="J47" s="207">
        <v>624000</v>
      </c>
      <c r="K47" s="543"/>
    </row>
    <row r="48" spans="1:11" x14ac:dyDescent="0.25">
      <c r="A48" s="544"/>
      <c r="B48" s="544"/>
      <c r="C48" s="544"/>
      <c r="D48" s="544"/>
      <c r="E48" s="452"/>
      <c r="F48" s="207" t="s">
        <v>444</v>
      </c>
      <c r="G48" s="7"/>
      <c r="H48" s="207"/>
      <c r="I48" s="207"/>
      <c r="J48" s="207">
        <v>1644000</v>
      </c>
      <c r="K48" s="543"/>
    </row>
    <row r="49" spans="1:11" x14ac:dyDescent="0.2">
      <c r="A49" s="202">
        <v>1295956</v>
      </c>
      <c r="B49" s="202">
        <v>170089</v>
      </c>
      <c r="C49" s="202" t="s">
        <v>521</v>
      </c>
      <c r="D49" s="202" t="s">
        <v>531</v>
      </c>
      <c r="E49" s="197">
        <v>307673660</v>
      </c>
      <c r="F49" s="207" t="s">
        <v>532</v>
      </c>
      <c r="G49" s="7" t="s">
        <v>181</v>
      </c>
      <c r="H49" s="207">
        <v>10</v>
      </c>
      <c r="I49" s="207">
        <v>27200</v>
      </c>
      <c r="J49" s="207">
        <v>272000</v>
      </c>
      <c r="K49" s="216">
        <v>916359979</v>
      </c>
    </row>
    <row r="50" spans="1:11" x14ac:dyDescent="0.2">
      <c r="A50" s="202">
        <v>1296355</v>
      </c>
      <c r="B50" s="202">
        <v>170197</v>
      </c>
      <c r="C50" s="202" t="s">
        <v>521</v>
      </c>
      <c r="D50" s="202" t="s">
        <v>453</v>
      </c>
      <c r="E50" s="197">
        <v>300701930</v>
      </c>
      <c r="F50" s="207" t="s">
        <v>454</v>
      </c>
      <c r="G50" s="7" t="s">
        <v>111</v>
      </c>
      <c r="H50" s="207">
        <v>2100</v>
      </c>
      <c r="I50" s="207">
        <v>4560</v>
      </c>
      <c r="J50" s="207">
        <v>9576000</v>
      </c>
      <c r="K50" s="216">
        <v>977379533</v>
      </c>
    </row>
  </sheetData>
  <mergeCells count="35">
    <mergeCell ref="K36:K38"/>
    <mergeCell ref="A39:A48"/>
    <mergeCell ref="B39:B48"/>
    <mergeCell ref="C39:C48"/>
    <mergeCell ref="D39:D48"/>
    <mergeCell ref="E39:E48"/>
    <mergeCell ref="K39:K48"/>
    <mergeCell ref="A36:A38"/>
    <mergeCell ref="B36:B38"/>
    <mergeCell ref="C36:C38"/>
    <mergeCell ref="D36:D38"/>
    <mergeCell ref="E36:E38"/>
    <mergeCell ref="K15:K18"/>
    <mergeCell ref="A23:A24"/>
    <mergeCell ref="B23:B24"/>
    <mergeCell ref="C23:C24"/>
    <mergeCell ref="D23:D24"/>
    <mergeCell ref="E23:E24"/>
    <mergeCell ref="K23:K24"/>
    <mergeCell ref="A15:A18"/>
    <mergeCell ref="B15:B18"/>
    <mergeCell ref="C15:C18"/>
    <mergeCell ref="D15:D18"/>
    <mergeCell ref="E15:E18"/>
    <mergeCell ref="A1:K1"/>
    <mergeCell ref="F2:F3"/>
    <mergeCell ref="G2:G3"/>
    <mergeCell ref="I2:I3"/>
    <mergeCell ref="J2:J3"/>
    <mergeCell ref="K2:K3"/>
    <mergeCell ref="A2:A3"/>
    <mergeCell ref="B2:B3"/>
    <mergeCell ref="C2:C3"/>
    <mergeCell ref="D2:D3"/>
    <mergeCell ref="E2:E3"/>
  </mergeCells>
  <printOptions horizontalCentered="1"/>
  <pageMargins left="0" right="0" top="0" bottom="0" header="0" footer="0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7"/>
  <sheetViews>
    <sheetView workbookViewId="0">
      <selection activeCell="E8" sqref="E8"/>
    </sheetView>
  </sheetViews>
  <sheetFormatPr defaultRowHeight="15" x14ac:dyDescent="0.25"/>
  <cols>
    <col min="1" max="1" width="25.5703125" customWidth="1"/>
    <col min="2" max="2" width="30.42578125" customWidth="1"/>
    <col min="3" max="3" width="26.140625" customWidth="1"/>
  </cols>
  <sheetData>
    <row r="1" spans="1:3" ht="27" customHeight="1" x14ac:dyDescent="0.25">
      <c r="A1" s="545" t="s">
        <v>488</v>
      </c>
      <c r="B1" s="545" t="s">
        <v>489</v>
      </c>
      <c r="C1" s="194" t="s">
        <v>490</v>
      </c>
    </row>
    <row r="2" spans="1:3" ht="27" customHeight="1" x14ac:dyDescent="0.25">
      <c r="A2" s="546"/>
      <c r="B2" s="546"/>
      <c r="C2" s="195" t="s">
        <v>491</v>
      </c>
    </row>
    <row r="3" spans="1:3" ht="27" customHeight="1" x14ac:dyDescent="0.25">
      <c r="A3" s="545" t="s">
        <v>492</v>
      </c>
      <c r="B3" s="545" t="s">
        <v>493</v>
      </c>
      <c r="C3" s="194" t="s">
        <v>494</v>
      </c>
    </row>
    <row r="4" spans="1:3" ht="27" customHeight="1" x14ac:dyDescent="0.25">
      <c r="A4" s="546"/>
      <c r="B4" s="546"/>
      <c r="C4" s="195" t="s">
        <v>495</v>
      </c>
    </row>
    <row r="5" spans="1:3" ht="27" customHeight="1" x14ac:dyDescent="0.25">
      <c r="A5" s="545" t="s">
        <v>496</v>
      </c>
      <c r="B5" s="545" t="s">
        <v>489</v>
      </c>
      <c r="C5" s="194" t="s">
        <v>497</v>
      </c>
    </row>
    <row r="6" spans="1:3" ht="27" customHeight="1" x14ac:dyDescent="0.25">
      <c r="A6" s="546"/>
      <c r="B6" s="546"/>
      <c r="C6" s="195" t="s">
        <v>491</v>
      </c>
    </row>
    <row r="7" spans="1:3" ht="27" customHeight="1" x14ac:dyDescent="0.25">
      <c r="A7" s="545" t="s">
        <v>498</v>
      </c>
      <c r="B7" s="545" t="s">
        <v>499</v>
      </c>
      <c r="C7" s="545" t="s">
        <v>500</v>
      </c>
    </row>
    <row r="8" spans="1:3" ht="27" customHeight="1" x14ac:dyDescent="0.25">
      <c r="A8" s="546"/>
      <c r="B8" s="546"/>
      <c r="C8" s="546"/>
    </row>
    <row r="9" spans="1:3" ht="27" customHeight="1" x14ac:dyDescent="0.25">
      <c r="A9" s="196" t="s">
        <v>501</v>
      </c>
      <c r="B9" s="196" t="s">
        <v>502</v>
      </c>
      <c r="C9" s="196" t="s">
        <v>503</v>
      </c>
    </row>
    <row r="10" spans="1:3" ht="27" customHeight="1" x14ac:dyDescent="0.25">
      <c r="A10" s="545" t="s">
        <v>504</v>
      </c>
      <c r="B10" s="545" t="s">
        <v>505</v>
      </c>
      <c r="C10" s="194" t="s">
        <v>506</v>
      </c>
    </row>
    <row r="11" spans="1:3" ht="27" customHeight="1" x14ac:dyDescent="0.25">
      <c r="A11" s="546"/>
      <c r="B11" s="546"/>
      <c r="C11" s="195" t="s">
        <v>507</v>
      </c>
    </row>
    <row r="12" spans="1:3" ht="27" customHeight="1" x14ac:dyDescent="0.25">
      <c r="A12" s="545" t="s">
        <v>508</v>
      </c>
      <c r="B12" s="545" t="s">
        <v>509</v>
      </c>
      <c r="C12" s="545" t="s">
        <v>510</v>
      </c>
    </row>
    <row r="13" spans="1:3" ht="27" customHeight="1" x14ac:dyDescent="0.25">
      <c r="A13" s="546"/>
      <c r="B13" s="546"/>
      <c r="C13" s="546"/>
    </row>
    <row r="14" spans="1:3" ht="27" customHeight="1" x14ac:dyDescent="0.25">
      <c r="A14" s="545" t="s">
        <v>511</v>
      </c>
      <c r="B14" s="545" t="s">
        <v>512</v>
      </c>
      <c r="C14" s="545" t="s">
        <v>513</v>
      </c>
    </row>
    <row r="15" spans="1:3" ht="27" customHeight="1" x14ac:dyDescent="0.25">
      <c r="A15" s="546"/>
      <c r="B15" s="546"/>
      <c r="C15" s="546"/>
    </row>
    <row r="16" spans="1:3" ht="27" customHeight="1" x14ac:dyDescent="0.25">
      <c r="A16" s="545" t="s">
        <v>514</v>
      </c>
      <c r="B16" s="545" t="s">
        <v>515</v>
      </c>
      <c r="C16" s="194" t="s">
        <v>516</v>
      </c>
    </row>
    <row r="17" spans="1:3" ht="27" customHeight="1" x14ac:dyDescent="0.25">
      <c r="A17" s="546"/>
      <c r="B17" s="546"/>
      <c r="C17" s="195" t="s">
        <v>517</v>
      </c>
    </row>
  </sheetData>
  <mergeCells count="19">
    <mergeCell ref="A12:A13"/>
    <mergeCell ref="B12:B13"/>
    <mergeCell ref="C12:C13"/>
    <mergeCell ref="A1:A2"/>
    <mergeCell ref="B1:B2"/>
    <mergeCell ref="A3:A4"/>
    <mergeCell ref="B3:B4"/>
    <mergeCell ref="A5:A6"/>
    <mergeCell ref="B5:B6"/>
    <mergeCell ref="A7:A8"/>
    <mergeCell ref="B7:B8"/>
    <mergeCell ref="C7:C8"/>
    <mergeCell ref="A10:A11"/>
    <mergeCell ref="B10:B11"/>
    <mergeCell ref="A14:A15"/>
    <mergeCell ref="B14:B15"/>
    <mergeCell ref="C14:C15"/>
    <mergeCell ref="A16:A17"/>
    <mergeCell ref="B16:B1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0"/>
  <sheetViews>
    <sheetView topLeftCell="E1" workbookViewId="0">
      <pane xSplit="6" ySplit="4" topLeftCell="K5" activePane="bottomRight" state="frozen"/>
      <selection activeCell="E1" sqref="E1"/>
      <selection pane="topRight" activeCell="N1" sqref="N1"/>
      <selection pane="bottomLeft" activeCell="E6" sqref="E6"/>
      <selection pane="bottomRight" activeCell="E27" sqref="A27:XFD27"/>
    </sheetView>
  </sheetViews>
  <sheetFormatPr defaultColWidth="9.140625" defaultRowHeight="12.75" x14ac:dyDescent="0.2"/>
  <cols>
    <col min="1" max="1" width="9.42578125" style="9" hidden="1" customWidth="1"/>
    <col min="2" max="2" width="16.28515625" style="10" hidden="1" customWidth="1"/>
    <col min="3" max="3" width="19.140625" style="10" hidden="1" customWidth="1"/>
    <col min="4" max="4" width="7.5703125" style="10" hidden="1" customWidth="1"/>
    <col min="5" max="5" width="9.85546875" style="10" customWidth="1"/>
    <col min="6" max="6" width="11.140625" style="6" customWidth="1"/>
    <col min="7" max="7" width="14.42578125" style="6" customWidth="1"/>
    <col min="8" max="8" width="13.7109375" style="259" customWidth="1"/>
    <col min="9" max="9" width="38.7109375" style="259" customWidth="1"/>
    <col min="10" max="10" width="11.28515625" style="6" customWidth="1"/>
    <col min="11" max="11" width="16" style="264" customWidth="1"/>
    <col min="12" max="12" width="20" style="268" customWidth="1"/>
    <col min="13" max="16384" width="9.140625" style="4"/>
  </cols>
  <sheetData>
    <row r="1" spans="1:12" ht="13.5" thickBot="1" x14ac:dyDescent="0.25">
      <c r="F1" s="6">
        <v>5216</v>
      </c>
    </row>
    <row r="2" spans="1:12" ht="38.25" x14ac:dyDescent="0.2">
      <c r="A2" s="249" t="s">
        <v>1</v>
      </c>
      <c r="B2" s="250" t="s">
        <v>143</v>
      </c>
      <c r="C2" s="251"/>
      <c r="D2" s="252"/>
      <c r="E2" s="218"/>
      <c r="F2" s="227" t="s">
        <v>38</v>
      </c>
      <c r="G2" s="217" t="s">
        <v>8</v>
      </c>
      <c r="H2" s="270" t="s">
        <v>37</v>
      </c>
      <c r="I2" s="260" t="s">
        <v>9</v>
      </c>
      <c r="J2" s="230" t="s">
        <v>15</v>
      </c>
      <c r="K2" s="228" t="s">
        <v>6</v>
      </c>
      <c r="L2" s="229" t="s">
        <v>31</v>
      </c>
    </row>
    <row r="3" spans="1:12" ht="31.5" customHeight="1" x14ac:dyDescent="0.2">
      <c r="A3" s="249"/>
      <c r="B3" s="232" t="s">
        <v>144</v>
      </c>
      <c r="C3" s="218" t="s">
        <v>145</v>
      </c>
      <c r="D3" s="218" t="s">
        <v>146</v>
      </c>
      <c r="E3" s="218"/>
      <c r="F3" s="227"/>
      <c r="G3" s="217"/>
      <c r="H3" s="270"/>
      <c r="I3" s="261"/>
      <c r="J3" s="231"/>
      <c r="K3" s="265"/>
      <c r="L3" s="269"/>
    </row>
    <row r="4" spans="1:12" s="17" customFormat="1" x14ac:dyDescent="0.2">
      <c r="A4" s="227">
        <v>1</v>
      </c>
      <c r="B4" s="227">
        <v>2</v>
      </c>
      <c r="C4" s="217">
        <v>3</v>
      </c>
      <c r="D4" s="19">
        <v>4</v>
      </c>
      <c r="E4" s="227"/>
      <c r="F4" s="227">
        <v>5</v>
      </c>
      <c r="G4" s="217">
        <v>6</v>
      </c>
      <c r="H4" s="227">
        <v>7</v>
      </c>
      <c r="I4" s="227">
        <v>8</v>
      </c>
      <c r="J4" s="217">
        <v>9</v>
      </c>
      <c r="K4" s="227">
        <v>14</v>
      </c>
      <c r="L4" s="217">
        <v>15</v>
      </c>
    </row>
    <row r="5" spans="1:12" s="41" customFormat="1" x14ac:dyDescent="0.2">
      <c r="A5" s="221"/>
      <c r="B5" s="219"/>
      <c r="C5" s="219"/>
      <c r="D5" s="255"/>
      <c r="E5" s="253" t="s">
        <v>583</v>
      </c>
      <c r="F5" s="254">
        <v>1231609</v>
      </c>
      <c r="G5" s="234">
        <v>131442</v>
      </c>
      <c r="H5" s="263">
        <v>43850</v>
      </c>
      <c r="I5" s="235" t="s">
        <v>113</v>
      </c>
      <c r="J5" s="234">
        <v>306757761</v>
      </c>
      <c r="K5" s="266" t="s">
        <v>637</v>
      </c>
      <c r="L5" s="237">
        <v>932979511</v>
      </c>
    </row>
    <row r="6" spans="1:12" x14ac:dyDescent="0.2">
      <c r="A6" s="221"/>
      <c r="B6" s="219"/>
      <c r="C6" s="219"/>
      <c r="D6" s="255"/>
      <c r="E6" s="253" t="s">
        <v>583</v>
      </c>
      <c r="F6" s="254">
        <v>1231769</v>
      </c>
      <c r="G6" s="234">
        <v>131533</v>
      </c>
      <c r="H6" s="263">
        <v>43850</v>
      </c>
      <c r="I6" s="235" t="s">
        <v>115</v>
      </c>
      <c r="J6" s="234">
        <v>304968682</v>
      </c>
      <c r="K6" s="266" t="s">
        <v>638</v>
      </c>
      <c r="L6" s="237">
        <v>909661009</v>
      </c>
    </row>
    <row r="7" spans="1:12" x14ac:dyDescent="0.2">
      <c r="A7" s="222"/>
      <c r="B7" s="220"/>
      <c r="C7" s="220"/>
      <c r="D7" s="256"/>
      <c r="E7" s="253" t="s">
        <v>583</v>
      </c>
      <c r="F7" s="254">
        <v>1231774</v>
      </c>
      <c r="G7" s="234">
        <v>131570</v>
      </c>
      <c r="H7" s="263">
        <v>43850</v>
      </c>
      <c r="I7" s="235" t="s">
        <v>116</v>
      </c>
      <c r="J7" s="234">
        <v>306189299</v>
      </c>
      <c r="K7" s="266" t="s">
        <v>636</v>
      </c>
      <c r="L7" s="237">
        <v>95103237</v>
      </c>
    </row>
    <row r="8" spans="1:12" s="5" customFormat="1" x14ac:dyDescent="0.25">
      <c r="A8" s="221"/>
      <c r="B8" s="219"/>
      <c r="C8" s="219"/>
      <c r="D8" s="255"/>
      <c r="E8" s="253" t="s">
        <v>583</v>
      </c>
      <c r="F8" s="254">
        <v>1233408</v>
      </c>
      <c r="G8" s="234">
        <v>132758</v>
      </c>
      <c r="H8" s="263">
        <v>43858</v>
      </c>
      <c r="I8" s="235" t="s">
        <v>120</v>
      </c>
      <c r="J8" s="234">
        <v>306913963</v>
      </c>
      <c r="K8" s="267">
        <v>4500</v>
      </c>
      <c r="L8" s="237">
        <v>900323040</v>
      </c>
    </row>
    <row r="9" spans="1:12" s="41" customFormat="1" x14ac:dyDescent="0.2">
      <c r="A9" s="222"/>
      <c r="B9" s="220"/>
      <c r="C9" s="220"/>
      <c r="D9" s="256"/>
      <c r="E9" s="253" t="s">
        <v>583</v>
      </c>
      <c r="F9" s="254">
        <v>1238861</v>
      </c>
      <c r="G9" s="234">
        <v>136575</v>
      </c>
      <c r="H9" s="236">
        <v>43885</v>
      </c>
      <c r="I9" s="235" t="s">
        <v>127</v>
      </c>
      <c r="J9" s="234">
        <v>306556538</v>
      </c>
      <c r="K9" s="267">
        <v>30750</v>
      </c>
      <c r="L9" s="237">
        <v>901743844</v>
      </c>
    </row>
    <row r="10" spans="1:12" s="41" customFormat="1" ht="15" customHeight="1" x14ac:dyDescent="0.2">
      <c r="A10" s="226"/>
      <c r="B10" s="224"/>
      <c r="C10" s="224"/>
      <c r="D10" s="257"/>
      <c r="E10" s="253" t="s">
        <v>583</v>
      </c>
      <c r="F10" s="254">
        <v>1239057</v>
      </c>
      <c r="G10" s="234">
        <v>136713</v>
      </c>
      <c r="H10" s="263">
        <v>43885</v>
      </c>
      <c r="I10" s="235" t="s">
        <v>127</v>
      </c>
      <c r="J10" s="234">
        <v>306556538</v>
      </c>
      <c r="K10" s="267">
        <v>49500</v>
      </c>
      <c r="L10" s="237">
        <v>901743844</v>
      </c>
    </row>
    <row r="11" spans="1:12" s="41" customFormat="1" x14ac:dyDescent="0.2">
      <c r="A11" s="221"/>
      <c r="B11" s="219"/>
      <c r="C11" s="219"/>
      <c r="D11" s="255"/>
      <c r="E11" s="253" t="s">
        <v>583</v>
      </c>
      <c r="F11" s="254">
        <v>1239065</v>
      </c>
      <c r="G11" s="234">
        <v>136689</v>
      </c>
      <c r="H11" s="263">
        <v>43885</v>
      </c>
      <c r="I11" s="235" t="s">
        <v>128</v>
      </c>
      <c r="J11" s="234">
        <v>305685734</v>
      </c>
      <c r="K11" s="267">
        <v>9867</v>
      </c>
      <c r="L11" s="237">
        <v>939731177</v>
      </c>
    </row>
    <row r="12" spans="1:12" s="41" customFormat="1" x14ac:dyDescent="0.2">
      <c r="A12" s="226"/>
      <c r="B12" s="219"/>
      <c r="C12" s="219"/>
      <c r="D12" s="255"/>
      <c r="E12" s="253" t="s">
        <v>583</v>
      </c>
      <c r="F12" s="254">
        <v>1242233</v>
      </c>
      <c r="G12" s="201">
        <v>138635</v>
      </c>
      <c r="H12" s="263">
        <v>43899</v>
      </c>
      <c r="I12" s="203" t="s">
        <v>136</v>
      </c>
      <c r="J12" s="201">
        <v>306403774</v>
      </c>
      <c r="K12" s="267">
        <v>180000</v>
      </c>
      <c r="L12" s="203">
        <v>912419280</v>
      </c>
    </row>
    <row r="13" spans="1:12" s="41" customFormat="1" x14ac:dyDescent="0.2">
      <c r="A13" s="225"/>
      <c r="B13" s="223"/>
      <c r="C13" s="223"/>
      <c r="D13" s="258"/>
      <c r="E13" s="253" t="s">
        <v>583</v>
      </c>
      <c r="F13" s="254">
        <v>1246888</v>
      </c>
      <c r="G13" s="234">
        <v>141050</v>
      </c>
      <c r="H13" s="263">
        <v>43915</v>
      </c>
      <c r="I13" s="235" t="s">
        <v>39</v>
      </c>
      <c r="J13" s="234">
        <v>305496850</v>
      </c>
      <c r="K13" s="267">
        <v>60000</v>
      </c>
      <c r="L13" s="262">
        <v>998994750541</v>
      </c>
    </row>
    <row r="14" spans="1:12" s="41" customFormat="1" x14ac:dyDescent="0.2">
      <c r="A14" s="225"/>
      <c r="B14" s="223"/>
      <c r="C14" s="223"/>
      <c r="D14" s="258"/>
      <c r="E14" s="253" t="s">
        <v>583</v>
      </c>
      <c r="F14" s="254">
        <v>1248023</v>
      </c>
      <c r="G14" s="234">
        <v>141672</v>
      </c>
      <c r="H14" s="263">
        <v>43927</v>
      </c>
      <c r="I14" s="235" t="s">
        <v>140</v>
      </c>
      <c r="J14" s="234">
        <v>207149475</v>
      </c>
      <c r="K14" s="267">
        <v>165000</v>
      </c>
      <c r="L14" s="235">
        <v>974640572</v>
      </c>
    </row>
    <row r="15" spans="1:12" s="41" customFormat="1" x14ac:dyDescent="0.2">
      <c r="A15" s="225"/>
      <c r="B15" s="223"/>
      <c r="C15" s="223"/>
      <c r="D15" s="258"/>
      <c r="E15" s="253" t="s">
        <v>583</v>
      </c>
      <c r="F15" s="254">
        <v>1248024</v>
      </c>
      <c r="G15" s="234">
        <v>141664</v>
      </c>
      <c r="H15" s="263">
        <v>43927</v>
      </c>
      <c r="I15" s="235" t="s">
        <v>140</v>
      </c>
      <c r="J15" s="234">
        <v>207149475</v>
      </c>
      <c r="K15" s="267">
        <v>36000</v>
      </c>
      <c r="L15" s="235">
        <v>974640572</v>
      </c>
    </row>
    <row r="16" spans="1:12" s="41" customFormat="1" x14ac:dyDescent="0.2">
      <c r="A16" s="225"/>
      <c r="B16" s="223"/>
      <c r="C16" s="223"/>
      <c r="D16" s="258"/>
      <c r="E16" s="253" t="s">
        <v>583</v>
      </c>
      <c r="F16" s="254">
        <v>1249195</v>
      </c>
      <c r="G16" s="234">
        <v>142324</v>
      </c>
      <c r="H16" s="263">
        <v>43941</v>
      </c>
      <c r="I16" s="235" t="s">
        <v>162</v>
      </c>
      <c r="J16" s="234">
        <v>307144392</v>
      </c>
      <c r="K16" s="267">
        <v>1312200</v>
      </c>
      <c r="L16" s="262">
        <v>994771892</v>
      </c>
    </row>
    <row r="17" spans="1:12" s="41" customFormat="1" x14ac:dyDescent="0.2">
      <c r="A17" s="225"/>
      <c r="B17" s="223"/>
      <c r="C17" s="223"/>
      <c r="D17" s="258"/>
      <c r="E17" s="253" t="s">
        <v>583</v>
      </c>
      <c r="F17" s="254">
        <v>1249272</v>
      </c>
      <c r="G17" s="234">
        <v>142334</v>
      </c>
      <c r="H17" s="263">
        <v>43941</v>
      </c>
      <c r="I17" s="235" t="s">
        <v>166</v>
      </c>
      <c r="J17" s="234">
        <v>204626439</v>
      </c>
      <c r="K17" s="267">
        <v>162000</v>
      </c>
      <c r="L17" s="16">
        <v>909299929</v>
      </c>
    </row>
    <row r="18" spans="1:12" s="41" customFormat="1" x14ac:dyDescent="0.2">
      <c r="A18" s="225"/>
      <c r="B18" s="223"/>
      <c r="C18" s="223"/>
      <c r="D18" s="258"/>
      <c r="E18" s="253" t="s">
        <v>583</v>
      </c>
      <c r="F18" s="254">
        <v>1250808</v>
      </c>
      <c r="G18" s="234">
        <v>143241</v>
      </c>
      <c r="H18" s="263">
        <v>43955</v>
      </c>
      <c r="I18" s="235" t="s">
        <v>32</v>
      </c>
      <c r="J18" s="234">
        <v>305968476</v>
      </c>
      <c r="K18" s="267">
        <v>67500</v>
      </c>
      <c r="L18" s="235">
        <v>914307776</v>
      </c>
    </row>
    <row r="19" spans="1:12" s="41" customFormat="1" x14ac:dyDescent="0.2">
      <c r="A19" s="226"/>
      <c r="B19" s="224"/>
      <c r="C19" s="224"/>
      <c r="D19" s="257"/>
      <c r="E19" s="253" t="s">
        <v>583</v>
      </c>
      <c r="F19" s="254">
        <v>1251699</v>
      </c>
      <c r="G19" s="234">
        <v>143856</v>
      </c>
      <c r="H19" s="263">
        <v>43962</v>
      </c>
      <c r="I19" s="235" t="s">
        <v>209</v>
      </c>
      <c r="J19" s="234">
        <v>304917674</v>
      </c>
      <c r="K19" s="267">
        <v>36000</v>
      </c>
      <c r="L19" s="235" t="s">
        <v>210</v>
      </c>
    </row>
    <row r="20" spans="1:12" s="41" customFormat="1" x14ac:dyDescent="0.2">
      <c r="A20" s="221"/>
      <c r="B20" s="219"/>
      <c r="C20" s="219"/>
      <c r="D20" s="255"/>
      <c r="E20" s="253" t="s">
        <v>583</v>
      </c>
      <c r="F20" s="254">
        <v>1254886</v>
      </c>
      <c r="G20" s="234">
        <v>145672</v>
      </c>
      <c r="H20" s="263">
        <v>43977</v>
      </c>
      <c r="I20" s="235" t="s">
        <v>319</v>
      </c>
      <c r="J20" s="234">
        <v>306950848</v>
      </c>
      <c r="K20" s="267">
        <v>22500</v>
      </c>
      <c r="L20" s="237">
        <v>939775415</v>
      </c>
    </row>
    <row r="21" spans="1:12" s="41" customFormat="1" x14ac:dyDescent="0.2">
      <c r="A21" s="221"/>
      <c r="B21" s="219"/>
      <c r="C21" s="219"/>
      <c r="D21" s="255"/>
      <c r="E21" s="253" t="s">
        <v>583</v>
      </c>
      <c r="F21" s="254">
        <v>1260831</v>
      </c>
      <c r="G21" s="234">
        <v>149360</v>
      </c>
      <c r="H21" s="263">
        <v>44011</v>
      </c>
      <c r="I21" s="235" t="s">
        <v>390</v>
      </c>
      <c r="J21" s="234">
        <v>556321324</v>
      </c>
      <c r="K21" s="267">
        <v>47250</v>
      </c>
      <c r="L21" s="237">
        <v>939828388</v>
      </c>
    </row>
    <row r="22" spans="1:12" x14ac:dyDescent="0.2">
      <c r="A22" s="221"/>
      <c r="B22" s="219"/>
      <c r="C22" s="219"/>
      <c r="D22" s="255"/>
      <c r="E22" s="253" t="s">
        <v>583</v>
      </c>
      <c r="F22" s="254">
        <v>1275216</v>
      </c>
      <c r="G22" s="234">
        <v>157746</v>
      </c>
      <c r="H22" s="263">
        <v>44077</v>
      </c>
      <c r="I22" s="235" t="s">
        <v>119</v>
      </c>
      <c r="J22" s="234">
        <v>306959375</v>
      </c>
      <c r="K22" s="267">
        <v>225000</v>
      </c>
      <c r="L22" s="237">
        <v>994403816</v>
      </c>
    </row>
    <row r="23" spans="1:12" ht="15.75" customHeight="1" x14ac:dyDescent="0.2">
      <c r="A23" s="221"/>
      <c r="B23" s="219"/>
      <c r="C23" s="219"/>
      <c r="D23" s="255"/>
      <c r="E23" s="253" t="s">
        <v>583</v>
      </c>
      <c r="F23" s="254">
        <v>1275735</v>
      </c>
      <c r="G23" s="234">
        <v>158005</v>
      </c>
      <c r="H23" s="263">
        <v>44082</v>
      </c>
      <c r="I23" s="235" t="s">
        <v>119</v>
      </c>
      <c r="J23" s="234">
        <v>306959375</v>
      </c>
      <c r="K23" s="267">
        <v>1170000</v>
      </c>
      <c r="L23" s="237">
        <v>994403816</v>
      </c>
    </row>
    <row r="24" spans="1:12" s="41" customFormat="1" x14ac:dyDescent="0.2">
      <c r="A24" s="222"/>
      <c r="B24" s="220"/>
      <c r="C24" s="219"/>
      <c r="D24" s="255"/>
      <c r="E24" s="253" t="s">
        <v>583</v>
      </c>
      <c r="F24" s="254">
        <v>1276882</v>
      </c>
      <c r="G24" s="234">
        <v>158725</v>
      </c>
      <c r="H24" s="263">
        <v>44088</v>
      </c>
      <c r="I24" s="235" t="s">
        <v>457</v>
      </c>
      <c r="J24" s="234">
        <v>206934118</v>
      </c>
      <c r="K24" s="267">
        <v>2580000</v>
      </c>
      <c r="L24" s="207">
        <v>951441285</v>
      </c>
    </row>
    <row r="25" spans="1:12" x14ac:dyDescent="0.2">
      <c r="A25" s="221"/>
      <c r="B25" s="219"/>
      <c r="C25" s="219"/>
      <c r="D25" s="255"/>
      <c r="E25" s="253" t="s">
        <v>583</v>
      </c>
      <c r="F25" s="254">
        <v>1279371</v>
      </c>
      <c r="G25" s="254">
        <v>160306</v>
      </c>
      <c r="H25" s="263">
        <v>44102</v>
      </c>
      <c r="I25" s="235" t="s">
        <v>460</v>
      </c>
      <c r="J25" s="234">
        <v>304916138</v>
      </c>
      <c r="K25" s="267">
        <v>45000</v>
      </c>
      <c r="L25" s="211">
        <v>977091926</v>
      </c>
    </row>
    <row r="26" spans="1:12" x14ac:dyDescent="0.2">
      <c r="A26" s="226"/>
      <c r="B26" s="224"/>
      <c r="C26" s="224"/>
      <c r="D26" s="257"/>
      <c r="E26" s="253" t="s">
        <v>583</v>
      </c>
      <c r="F26" s="254">
        <v>1282251</v>
      </c>
      <c r="G26" s="234">
        <v>162073</v>
      </c>
      <c r="H26" s="263">
        <v>44116</v>
      </c>
      <c r="I26" s="235" t="s">
        <v>464</v>
      </c>
      <c r="J26" s="234">
        <v>305141224</v>
      </c>
      <c r="K26" s="267">
        <v>90000</v>
      </c>
      <c r="L26" s="237" t="s">
        <v>466</v>
      </c>
    </row>
    <row r="27" spans="1:12" x14ac:dyDescent="0.2">
      <c r="A27" s="221"/>
      <c r="B27" s="219"/>
      <c r="C27" s="219"/>
      <c r="D27" s="255"/>
      <c r="E27" s="253" t="s">
        <v>583</v>
      </c>
      <c r="F27" s="254">
        <v>1285594</v>
      </c>
      <c r="G27" s="234">
        <v>163944</v>
      </c>
      <c r="H27" s="263">
        <v>44130</v>
      </c>
      <c r="I27" s="235" t="s">
        <v>468</v>
      </c>
      <c r="J27" s="234">
        <v>307739180</v>
      </c>
      <c r="K27" s="267">
        <v>90720000</v>
      </c>
      <c r="L27" s="237">
        <v>909773046</v>
      </c>
    </row>
    <row r="28" spans="1:12" x14ac:dyDescent="0.2">
      <c r="A28" s="222"/>
      <c r="B28" s="220"/>
      <c r="C28" s="220"/>
      <c r="D28" s="256"/>
      <c r="E28" s="253" t="s">
        <v>583</v>
      </c>
      <c r="F28" s="254">
        <v>1286966</v>
      </c>
      <c r="G28" s="234">
        <v>164847</v>
      </c>
      <c r="H28" s="263">
        <v>44137</v>
      </c>
      <c r="I28" s="235" t="s">
        <v>470</v>
      </c>
      <c r="J28" s="234">
        <v>306698511</v>
      </c>
      <c r="K28" s="267">
        <v>162000</v>
      </c>
      <c r="L28" s="237" t="s">
        <v>471</v>
      </c>
    </row>
    <row r="29" spans="1:12" x14ac:dyDescent="0.2">
      <c r="A29" s="221"/>
      <c r="B29" s="219"/>
      <c r="C29" s="219"/>
      <c r="D29" s="255"/>
      <c r="E29" s="253" t="s">
        <v>583</v>
      </c>
      <c r="F29" s="254">
        <v>1289258</v>
      </c>
      <c r="G29" s="234">
        <v>166075</v>
      </c>
      <c r="H29" s="263">
        <v>44144</v>
      </c>
      <c r="I29" s="235" t="s">
        <v>42</v>
      </c>
      <c r="J29" s="234">
        <v>306085824</v>
      </c>
      <c r="K29" s="267">
        <v>579000</v>
      </c>
      <c r="L29" s="237">
        <v>939731177</v>
      </c>
    </row>
    <row r="30" spans="1:12" x14ac:dyDescent="0.2">
      <c r="A30" s="221"/>
      <c r="B30" s="219"/>
      <c r="C30" s="219"/>
      <c r="D30" s="255"/>
      <c r="E30" s="253" t="s">
        <v>583</v>
      </c>
      <c r="F30" s="254">
        <v>1293724</v>
      </c>
      <c r="G30" s="234">
        <v>168695</v>
      </c>
      <c r="H30" s="263">
        <v>44165</v>
      </c>
      <c r="I30" s="235" t="s">
        <v>448</v>
      </c>
      <c r="J30" s="234">
        <v>306284664</v>
      </c>
      <c r="K30" s="267">
        <v>103800</v>
      </c>
      <c r="L30" s="211">
        <v>998376500</v>
      </c>
    </row>
    <row r="31" spans="1:12" x14ac:dyDescent="0.2">
      <c r="A31" s="221"/>
      <c r="B31" s="219"/>
      <c r="C31" s="219"/>
      <c r="D31" s="255"/>
      <c r="E31" s="253" t="s">
        <v>583</v>
      </c>
      <c r="F31" s="254">
        <v>1293729</v>
      </c>
      <c r="G31" s="234">
        <v>168683</v>
      </c>
      <c r="H31" s="263">
        <v>44165</v>
      </c>
      <c r="I31" s="235" t="s">
        <v>448</v>
      </c>
      <c r="J31" s="234">
        <v>306284663</v>
      </c>
      <c r="K31" s="267">
        <v>53400</v>
      </c>
      <c r="L31" s="211">
        <v>998376500</v>
      </c>
    </row>
    <row r="32" spans="1:12" x14ac:dyDescent="0.2">
      <c r="A32" s="222"/>
      <c r="B32" s="220"/>
      <c r="C32" s="220"/>
      <c r="D32" s="256"/>
      <c r="E32" s="253" t="s">
        <v>583</v>
      </c>
      <c r="F32" s="254">
        <v>1295962</v>
      </c>
      <c r="G32" s="234">
        <v>170013</v>
      </c>
      <c r="H32" s="263">
        <v>44172</v>
      </c>
      <c r="I32" s="235" t="s">
        <v>522</v>
      </c>
      <c r="J32" s="234">
        <v>305944103</v>
      </c>
      <c r="K32" s="267">
        <v>61650</v>
      </c>
      <c r="L32" s="211">
        <v>712731818</v>
      </c>
    </row>
    <row r="33" spans="1:12" x14ac:dyDescent="0.2">
      <c r="A33" s="221"/>
      <c r="B33" s="219"/>
      <c r="C33" s="219"/>
      <c r="D33" s="255"/>
      <c r="E33" s="253" t="s">
        <v>583</v>
      </c>
      <c r="F33" s="254">
        <v>1299112</v>
      </c>
      <c r="G33" s="234">
        <v>172133</v>
      </c>
      <c r="H33" s="263">
        <v>44187</v>
      </c>
      <c r="I33" s="235" t="s">
        <v>535</v>
      </c>
      <c r="J33" s="234">
        <v>307100202</v>
      </c>
      <c r="K33" s="267">
        <v>1747200</v>
      </c>
      <c r="L33" s="211">
        <v>998344565</v>
      </c>
    </row>
    <row r="34" spans="1:12" x14ac:dyDescent="0.2">
      <c r="A34" s="221"/>
      <c r="B34" s="219"/>
      <c r="C34" s="219"/>
      <c r="D34" s="255"/>
      <c r="E34" s="253" t="s">
        <v>583</v>
      </c>
      <c r="F34" s="254">
        <v>1299251</v>
      </c>
      <c r="G34" s="234">
        <v>172296</v>
      </c>
      <c r="H34" s="263">
        <v>44187</v>
      </c>
      <c r="I34" s="235" t="s">
        <v>536</v>
      </c>
      <c r="J34" s="234">
        <v>306982626</v>
      </c>
      <c r="K34" s="267">
        <v>3000000</v>
      </c>
      <c r="L34" s="211">
        <v>930000036</v>
      </c>
    </row>
    <row r="35" spans="1:12" x14ac:dyDescent="0.2">
      <c r="A35" s="221"/>
      <c r="B35" s="219"/>
      <c r="C35" s="219"/>
      <c r="D35" s="255"/>
      <c r="E35" s="253" t="s">
        <v>583</v>
      </c>
      <c r="F35" s="254">
        <v>1300687</v>
      </c>
      <c r="G35" s="234">
        <v>172861</v>
      </c>
      <c r="H35" s="263">
        <v>44193</v>
      </c>
      <c r="I35" s="235" t="s">
        <v>538</v>
      </c>
      <c r="J35" s="234">
        <v>307210872</v>
      </c>
      <c r="K35" s="267">
        <v>336000</v>
      </c>
      <c r="L35" s="211">
        <v>911505872</v>
      </c>
    </row>
    <row r="36" spans="1:12" x14ac:dyDescent="0.2">
      <c r="A36" s="222"/>
      <c r="B36" s="220"/>
      <c r="C36" s="220"/>
      <c r="D36" s="256"/>
      <c r="E36" s="253" t="s">
        <v>583</v>
      </c>
      <c r="F36" s="254">
        <v>1300748</v>
      </c>
      <c r="G36" s="234">
        <v>172826</v>
      </c>
      <c r="H36" s="263">
        <v>44193</v>
      </c>
      <c r="I36" s="235" t="s">
        <v>569</v>
      </c>
      <c r="J36" s="234">
        <v>306658694</v>
      </c>
      <c r="K36" s="267">
        <v>1386000</v>
      </c>
      <c r="L36" s="211">
        <v>998891133</v>
      </c>
    </row>
    <row r="37" spans="1:12" x14ac:dyDescent="0.2">
      <c r="E37" s="253" t="s">
        <v>583</v>
      </c>
      <c r="F37" s="254">
        <v>1300759</v>
      </c>
      <c r="G37" s="233">
        <v>172905</v>
      </c>
      <c r="H37" s="263">
        <v>44193</v>
      </c>
      <c r="I37" s="262" t="s">
        <v>539</v>
      </c>
      <c r="J37" s="233">
        <v>306947399</v>
      </c>
      <c r="K37" s="267">
        <v>1043240</v>
      </c>
      <c r="L37" s="211">
        <v>905600606</v>
      </c>
    </row>
    <row r="38" spans="1:12" x14ac:dyDescent="0.2">
      <c r="E38" s="253" t="s">
        <v>583</v>
      </c>
      <c r="F38" s="254">
        <v>1300995</v>
      </c>
      <c r="G38" s="233">
        <v>172900</v>
      </c>
      <c r="H38" s="263">
        <v>44193</v>
      </c>
      <c r="I38" s="262" t="s">
        <v>483</v>
      </c>
      <c r="J38" s="233">
        <v>306516088</v>
      </c>
      <c r="K38" s="267">
        <v>1803600</v>
      </c>
      <c r="L38" s="211">
        <v>833029889</v>
      </c>
    </row>
    <row r="39" spans="1:12" x14ac:dyDescent="0.2">
      <c r="E39" s="253" t="s">
        <v>583</v>
      </c>
      <c r="F39" s="254">
        <v>1301176</v>
      </c>
      <c r="G39" s="233">
        <v>172959</v>
      </c>
      <c r="H39" s="263">
        <v>44193</v>
      </c>
      <c r="I39" s="262" t="s">
        <v>42</v>
      </c>
      <c r="J39" s="233">
        <v>306085824</v>
      </c>
      <c r="K39" s="266" t="s">
        <v>639</v>
      </c>
      <c r="L39" s="211">
        <v>939731177</v>
      </c>
    </row>
    <row r="40" spans="1:12" x14ac:dyDescent="0.2">
      <c r="K40" s="264">
        <f>SUM(K5:K39)</f>
        <v>107288957</v>
      </c>
    </row>
    <row r="42" spans="1:12" x14ac:dyDescent="0.2">
      <c r="B42" s="268"/>
      <c r="C42" s="268"/>
      <c r="D42" s="268"/>
      <c r="E42" s="268"/>
      <c r="F42" s="268"/>
      <c r="G42" s="268"/>
      <c r="H42" s="268"/>
      <c r="I42" s="268"/>
      <c r="J42" s="268"/>
      <c r="K42" s="268"/>
    </row>
    <row r="43" spans="1:12" x14ac:dyDescent="0.2">
      <c r="B43" s="268"/>
      <c r="C43" s="268"/>
      <c r="D43" s="268"/>
      <c r="E43" s="268"/>
      <c r="F43" s="268"/>
      <c r="G43" s="268"/>
      <c r="H43" s="268"/>
      <c r="I43" s="268"/>
      <c r="J43" s="268"/>
      <c r="K43" s="268"/>
    </row>
    <row r="44" spans="1:12" x14ac:dyDescent="0.2"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2" x14ac:dyDescent="0.2">
      <c r="B45" s="268"/>
      <c r="C45" s="268"/>
      <c r="D45" s="268"/>
      <c r="E45" s="268"/>
      <c r="F45" s="268"/>
      <c r="G45" s="268"/>
      <c r="H45" s="268"/>
      <c r="I45" s="268"/>
      <c r="J45" s="268"/>
      <c r="K45" s="268"/>
    </row>
    <row r="46" spans="1:12" x14ac:dyDescent="0.2">
      <c r="B46" s="268"/>
      <c r="C46" s="268"/>
      <c r="D46" s="268"/>
      <c r="E46" s="268"/>
      <c r="F46" s="268"/>
      <c r="G46" s="268"/>
      <c r="H46" s="268"/>
      <c r="I46" s="268"/>
      <c r="J46" s="268"/>
      <c r="K46" s="268"/>
    </row>
    <row r="47" spans="1:12" x14ac:dyDescent="0.2">
      <c r="B47" s="268"/>
      <c r="C47" s="268"/>
      <c r="D47" s="268"/>
      <c r="E47" s="268"/>
      <c r="F47" s="268"/>
      <c r="G47" s="268"/>
      <c r="H47" s="268"/>
      <c r="I47" s="268"/>
      <c r="J47" s="268"/>
      <c r="K47" s="268"/>
    </row>
    <row r="48" spans="1:12" x14ac:dyDescent="0.2"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spans="2:11" x14ac:dyDescent="0.2">
      <c r="B49" s="268"/>
      <c r="C49" s="268"/>
      <c r="D49" s="268"/>
      <c r="E49" s="268"/>
      <c r="F49" s="268"/>
      <c r="G49" s="268"/>
      <c r="H49" s="268"/>
      <c r="I49" s="268"/>
      <c r="J49" s="268"/>
      <c r="K49" s="268"/>
    </row>
    <row r="50" spans="2:11" x14ac:dyDescent="0.2">
      <c r="B50" s="268"/>
      <c r="C50" s="268"/>
      <c r="D50" s="268"/>
      <c r="E50" s="268"/>
      <c r="F50" s="268"/>
      <c r="G50" s="268"/>
      <c r="H50" s="268"/>
      <c r="I50" s="268"/>
      <c r="J50" s="268"/>
      <c r="K50" s="268"/>
    </row>
    <row r="51" spans="2:11" x14ac:dyDescent="0.2">
      <c r="B51" s="268"/>
      <c r="C51" s="268"/>
      <c r="D51" s="268"/>
      <c r="E51" s="268"/>
      <c r="F51" s="268"/>
      <c r="G51" s="268"/>
      <c r="H51" s="268"/>
      <c r="I51" s="268"/>
      <c r="J51" s="268"/>
      <c r="K51" s="268"/>
    </row>
    <row r="52" spans="2:11" x14ac:dyDescent="0.2">
      <c r="B52" s="268"/>
      <c r="C52" s="268"/>
      <c r="D52" s="268"/>
      <c r="E52" s="268"/>
      <c r="F52" s="268"/>
      <c r="G52" s="268"/>
      <c r="H52" s="268"/>
      <c r="I52" s="268"/>
      <c r="J52" s="268"/>
      <c r="K52" s="268"/>
    </row>
    <row r="53" spans="2:11" x14ac:dyDescent="0.2">
      <c r="B53" s="268"/>
      <c r="C53" s="268"/>
      <c r="D53" s="268"/>
      <c r="E53" s="268"/>
      <c r="F53" s="268"/>
      <c r="G53" s="268"/>
      <c r="H53" s="268"/>
      <c r="I53" s="268"/>
      <c r="J53" s="268"/>
      <c r="K53" s="268"/>
    </row>
    <row r="54" spans="2:11" x14ac:dyDescent="0.2">
      <c r="B54" s="268"/>
      <c r="C54" s="268"/>
      <c r="D54" s="268"/>
      <c r="E54" s="268"/>
      <c r="F54" s="268"/>
      <c r="G54" s="268"/>
      <c r="H54" s="268"/>
      <c r="I54" s="268"/>
      <c r="J54" s="268"/>
      <c r="K54" s="268"/>
    </row>
    <row r="55" spans="2:11" x14ac:dyDescent="0.2">
      <c r="B55" s="268"/>
      <c r="C55" s="268"/>
      <c r="D55" s="268"/>
      <c r="E55" s="268"/>
      <c r="F55" s="268"/>
      <c r="G55" s="268"/>
      <c r="H55" s="268"/>
      <c r="I55" s="268"/>
      <c r="J55" s="268"/>
      <c r="K55" s="268"/>
    </row>
    <row r="56" spans="2:11" x14ac:dyDescent="0.2">
      <c r="B56" s="268"/>
      <c r="C56" s="268"/>
      <c r="D56" s="268"/>
      <c r="E56" s="268"/>
      <c r="F56" s="268"/>
      <c r="G56" s="268"/>
      <c r="H56" s="268"/>
      <c r="I56" s="268"/>
      <c r="J56" s="268"/>
      <c r="K56" s="268"/>
    </row>
    <row r="57" spans="2:11" x14ac:dyDescent="0.2">
      <c r="B57" s="268"/>
      <c r="C57" s="268"/>
      <c r="D57" s="268"/>
      <c r="E57" s="268"/>
      <c r="F57" s="268"/>
      <c r="G57" s="268"/>
      <c r="H57" s="268"/>
      <c r="I57" s="268"/>
      <c r="J57" s="268"/>
      <c r="K57" s="268"/>
    </row>
    <row r="58" spans="2:11" x14ac:dyDescent="0.2">
      <c r="B58" s="268"/>
      <c r="C58" s="268"/>
      <c r="D58" s="268"/>
      <c r="E58" s="268"/>
      <c r="F58" s="268"/>
      <c r="G58" s="268"/>
      <c r="H58" s="268"/>
      <c r="I58" s="268"/>
      <c r="J58" s="268"/>
      <c r="K58" s="268"/>
    </row>
    <row r="59" spans="2:11" x14ac:dyDescent="0.2">
      <c r="B59" s="268"/>
      <c r="C59" s="268"/>
      <c r="D59" s="268"/>
      <c r="E59" s="268"/>
      <c r="F59" s="268"/>
      <c r="G59" s="268"/>
      <c r="H59" s="268"/>
      <c r="I59" s="268"/>
      <c r="J59" s="268"/>
      <c r="K59" s="268"/>
    </row>
    <row r="60" spans="2:11" x14ac:dyDescent="0.2">
      <c r="B60" s="268"/>
      <c r="C60" s="268"/>
      <c r="D60" s="268"/>
      <c r="E60" s="268"/>
      <c r="F60" s="268"/>
      <c r="G60" s="268"/>
      <c r="H60" s="268"/>
      <c r="I60" s="268"/>
      <c r="J60" s="268"/>
      <c r="K60" s="268"/>
    </row>
    <row r="61" spans="2:11" x14ac:dyDescent="0.2">
      <c r="B61" s="268"/>
      <c r="C61" s="268"/>
      <c r="D61" s="268"/>
      <c r="E61" s="268"/>
      <c r="F61" s="268"/>
      <c r="G61" s="268"/>
      <c r="H61" s="268"/>
      <c r="I61" s="268"/>
      <c r="J61" s="268"/>
      <c r="K61" s="268"/>
    </row>
    <row r="62" spans="2:11" x14ac:dyDescent="0.2">
      <c r="B62" s="268"/>
      <c r="C62" s="268"/>
      <c r="D62" s="268"/>
      <c r="E62" s="268"/>
      <c r="F62" s="268"/>
      <c r="G62" s="268"/>
      <c r="H62" s="268"/>
      <c r="I62" s="268"/>
      <c r="J62" s="268"/>
      <c r="K62" s="268"/>
    </row>
    <row r="63" spans="2:11" x14ac:dyDescent="0.2">
      <c r="B63" s="268"/>
      <c r="C63" s="268"/>
      <c r="D63" s="268"/>
      <c r="E63" s="268"/>
      <c r="F63" s="268"/>
      <c r="G63" s="268"/>
      <c r="H63" s="268"/>
      <c r="I63" s="268"/>
      <c r="J63" s="268"/>
      <c r="K63" s="268"/>
    </row>
    <row r="64" spans="2:11" x14ac:dyDescent="0.2">
      <c r="B64" s="268"/>
      <c r="C64" s="268"/>
      <c r="D64" s="268"/>
      <c r="E64" s="268"/>
      <c r="F64" s="268"/>
      <c r="G64" s="268"/>
      <c r="H64" s="268"/>
      <c r="I64" s="268"/>
      <c r="J64" s="268"/>
      <c r="K64" s="268"/>
    </row>
    <row r="65" spans="2:11" x14ac:dyDescent="0.2">
      <c r="B65" s="268"/>
      <c r="C65" s="268"/>
      <c r="D65" s="268"/>
      <c r="E65" s="268"/>
      <c r="F65" s="268"/>
      <c r="G65" s="268"/>
      <c r="H65" s="268"/>
      <c r="I65" s="268"/>
      <c r="J65" s="268"/>
      <c r="K65" s="268"/>
    </row>
    <row r="66" spans="2:11" x14ac:dyDescent="0.2">
      <c r="B66" s="268"/>
      <c r="C66" s="268"/>
      <c r="D66" s="268"/>
      <c r="E66" s="268"/>
      <c r="F66" s="268"/>
      <c r="G66" s="268"/>
      <c r="H66" s="268"/>
      <c r="I66" s="268"/>
      <c r="J66" s="268"/>
      <c r="K66" s="268"/>
    </row>
    <row r="67" spans="2:11" x14ac:dyDescent="0.2">
      <c r="B67" s="268"/>
      <c r="C67" s="268"/>
      <c r="D67" s="268"/>
      <c r="E67" s="268"/>
      <c r="F67" s="268"/>
      <c r="G67" s="268"/>
      <c r="H67" s="268"/>
      <c r="I67" s="268"/>
      <c r="J67" s="268"/>
      <c r="K67" s="268"/>
    </row>
    <row r="68" spans="2:11" x14ac:dyDescent="0.2">
      <c r="B68" s="268"/>
      <c r="C68" s="268"/>
      <c r="D68" s="268"/>
      <c r="E68" s="268"/>
      <c r="F68" s="268"/>
      <c r="G68" s="268"/>
      <c r="H68" s="268"/>
      <c r="I68" s="268"/>
      <c r="J68" s="268"/>
      <c r="K68" s="268"/>
    </row>
    <row r="69" spans="2:11" x14ac:dyDescent="0.2">
      <c r="B69" s="268"/>
      <c r="C69" s="268"/>
      <c r="D69" s="268"/>
      <c r="E69" s="268"/>
      <c r="F69" s="268"/>
      <c r="G69" s="268"/>
      <c r="H69" s="268"/>
      <c r="I69" s="268"/>
      <c r="J69" s="268"/>
      <c r="K69" s="268"/>
    </row>
    <row r="70" spans="2:11" x14ac:dyDescent="0.2">
      <c r="B70" s="268"/>
      <c r="C70" s="268"/>
      <c r="D70" s="268"/>
      <c r="E70" s="268"/>
      <c r="F70" s="268"/>
      <c r="G70" s="268"/>
      <c r="H70" s="268"/>
      <c r="I70" s="268"/>
      <c r="J70" s="268"/>
      <c r="K70" s="268"/>
    </row>
  </sheetData>
  <sortState ref="A5:Y584">
    <sortCondition ref="F5:F584"/>
  </sortState>
  <printOptions horizontalCentered="1"/>
  <pageMargins left="0" right="0" top="0" bottom="0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S38"/>
  <sheetViews>
    <sheetView topLeftCell="E1" zoomScaleNormal="100" workbookViewId="0">
      <pane xSplit="6" ySplit="4" topLeftCell="K5" activePane="bottomRight" state="frozen"/>
      <selection activeCell="E1" sqref="E1"/>
      <selection pane="topRight" activeCell="M1" sqref="M1"/>
      <selection pane="bottomLeft" activeCell="E5" sqref="E5"/>
      <selection pane="bottomRight" activeCell="M1" sqref="M1:U1048576"/>
    </sheetView>
  </sheetViews>
  <sheetFormatPr defaultColWidth="9.140625" defaultRowHeight="15" x14ac:dyDescent="0.25"/>
  <cols>
    <col min="1" max="1" width="5.7109375" style="187" hidden="1" customWidth="1"/>
    <col min="2" max="2" width="15.42578125" style="187" hidden="1" customWidth="1"/>
    <col min="3" max="3" width="11.28515625" style="187" hidden="1" customWidth="1"/>
    <col min="4" max="4" width="18.42578125" style="187" hidden="1" customWidth="1"/>
    <col min="5" max="5" width="12.140625" style="187" customWidth="1"/>
    <col min="6" max="6" width="12.140625" style="188" customWidth="1"/>
    <col min="7" max="7" width="18.28515625" style="188" customWidth="1"/>
    <col min="8" max="8" width="14.42578125" style="272" customWidth="1"/>
    <col min="9" max="9" width="40.42578125" style="272" customWidth="1"/>
    <col min="10" max="10" width="12.28515625" style="188" customWidth="1"/>
    <col min="11" max="11" width="11.85546875" style="273" customWidth="1"/>
    <col min="12" max="12" width="15.7109375" style="274" customWidth="1"/>
    <col min="13" max="16384" width="9.140625" style="188"/>
  </cols>
  <sheetData>
    <row r="2" spans="1:19" ht="27" customHeight="1" x14ac:dyDescent="0.25">
      <c r="A2" s="493" t="s">
        <v>1</v>
      </c>
      <c r="B2" s="490" t="s">
        <v>143</v>
      </c>
      <c r="C2" s="491"/>
      <c r="D2" s="492"/>
      <c r="E2" s="548"/>
      <c r="F2" s="493" t="s">
        <v>38</v>
      </c>
      <c r="G2" s="493" t="s">
        <v>8</v>
      </c>
      <c r="H2" s="493" t="s">
        <v>79</v>
      </c>
      <c r="I2" s="493" t="s">
        <v>9</v>
      </c>
      <c r="J2" s="493" t="s">
        <v>15</v>
      </c>
      <c r="K2" s="550" t="s">
        <v>6</v>
      </c>
      <c r="L2" s="547" t="s">
        <v>31</v>
      </c>
    </row>
    <row r="3" spans="1:19" ht="12" customHeight="1" x14ac:dyDescent="0.25">
      <c r="A3" s="493"/>
      <c r="B3" s="218" t="s">
        <v>144</v>
      </c>
      <c r="C3" s="218" t="s">
        <v>145</v>
      </c>
      <c r="D3" s="218" t="s">
        <v>146</v>
      </c>
      <c r="E3" s="549"/>
      <c r="F3" s="493"/>
      <c r="G3" s="493"/>
      <c r="H3" s="493"/>
      <c r="I3" s="493"/>
      <c r="J3" s="493"/>
      <c r="K3" s="550"/>
      <c r="L3" s="547"/>
    </row>
    <row r="4" spans="1:19" ht="12" customHeight="1" x14ac:dyDescent="0.25">
      <c r="A4" s="189">
        <v>1</v>
      </c>
      <c r="B4" s="189"/>
      <c r="C4" s="189"/>
      <c r="D4" s="189"/>
      <c r="E4" s="189"/>
      <c r="F4" s="217">
        <v>2</v>
      </c>
      <c r="G4" s="217">
        <v>3</v>
      </c>
      <c r="H4" s="217">
        <v>4</v>
      </c>
      <c r="I4" s="217">
        <v>5</v>
      </c>
      <c r="J4" s="217">
        <v>6</v>
      </c>
      <c r="K4" s="217">
        <v>11</v>
      </c>
      <c r="L4" s="217">
        <v>12</v>
      </c>
    </row>
    <row r="5" spans="1:19" x14ac:dyDescent="0.25">
      <c r="A5" s="189"/>
      <c r="B5" s="189"/>
      <c r="C5" s="189"/>
      <c r="D5" s="271"/>
      <c r="E5" s="275" t="s">
        <v>570</v>
      </c>
      <c r="F5" s="276">
        <v>212450</v>
      </c>
      <c r="G5" s="201">
        <v>828390</v>
      </c>
      <c r="H5" s="277">
        <v>43695</v>
      </c>
      <c r="I5" s="278" t="s">
        <v>643</v>
      </c>
      <c r="J5" s="201">
        <v>302068260</v>
      </c>
      <c r="K5" s="279">
        <v>34200</v>
      </c>
      <c r="L5" s="280">
        <v>956003274</v>
      </c>
    </row>
    <row r="6" spans="1:19" x14ac:dyDescent="0.25">
      <c r="A6" s="189"/>
      <c r="B6" s="189"/>
      <c r="C6" s="189"/>
      <c r="D6" s="271"/>
      <c r="E6" s="275" t="s">
        <v>570</v>
      </c>
      <c r="F6" s="276">
        <v>253919</v>
      </c>
      <c r="G6" s="201">
        <v>1021355</v>
      </c>
      <c r="H6" s="277">
        <v>43792</v>
      </c>
      <c r="I6" s="203" t="s">
        <v>642</v>
      </c>
      <c r="J6" s="201">
        <v>306070621</v>
      </c>
      <c r="K6" s="279">
        <v>20400</v>
      </c>
      <c r="L6" s="280">
        <v>998512656</v>
      </c>
    </row>
    <row r="7" spans="1:19" x14ac:dyDescent="0.25">
      <c r="A7" s="189"/>
      <c r="B7" s="189"/>
      <c r="C7" s="189"/>
      <c r="D7" s="271"/>
      <c r="E7" s="275" t="s">
        <v>570</v>
      </c>
      <c r="F7" s="276">
        <v>253936</v>
      </c>
      <c r="G7" s="201">
        <v>1021371</v>
      </c>
      <c r="H7" s="277">
        <v>43792</v>
      </c>
      <c r="I7" s="203" t="s">
        <v>313</v>
      </c>
      <c r="J7" s="201">
        <v>304696397</v>
      </c>
      <c r="K7" s="279">
        <v>18600</v>
      </c>
      <c r="L7" s="280">
        <v>909942132</v>
      </c>
    </row>
    <row r="8" spans="1:19" x14ac:dyDescent="0.25">
      <c r="A8" s="189"/>
      <c r="B8" s="189"/>
      <c r="C8" s="189"/>
      <c r="D8" s="271"/>
      <c r="E8" s="275" t="s">
        <v>570</v>
      </c>
      <c r="F8" s="276">
        <v>306349</v>
      </c>
      <c r="G8" s="281">
        <v>1204100</v>
      </c>
      <c r="H8" s="277">
        <v>43894</v>
      </c>
      <c r="I8" s="280" t="s">
        <v>62</v>
      </c>
      <c r="J8" s="281">
        <v>306835317</v>
      </c>
      <c r="K8" s="279">
        <v>288000</v>
      </c>
      <c r="L8" s="280">
        <v>936481575</v>
      </c>
    </row>
    <row r="9" spans="1:19" x14ac:dyDescent="0.25">
      <c r="A9" s="189"/>
      <c r="B9" s="189"/>
      <c r="C9" s="189"/>
      <c r="D9" s="271"/>
      <c r="E9" s="275" t="s">
        <v>570</v>
      </c>
      <c r="F9" s="276">
        <v>313032</v>
      </c>
      <c r="G9" s="281">
        <v>1224865</v>
      </c>
      <c r="H9" s="277">
        <v>43903</v>
      </c>
      <c r="I9" s="280" t="s">
        <v>63</v>
      </c>
      <c r="J9" s="281">
        <v>306304462</v>
      </c>
      <c r="K9" s="279">
        <v>13500</v>
      </c>
      <c r="L9" s="280">
        <v>978151066</v>
      </c>
    </row>
    <row r="10" spans="1:19" x14ac:dyDescent="0.25">
      <c r="A10" s="189"/>
      <c r="B10" s="189"/>
      <c r="C10" s="189"/>
      <c r="D10" s="271"/>
      <c r="E10" s="275" t="s">
        <v>570</v>
      </c>
      <c r="F10" s="276">
        <v>315418</v>
      </c>
      <c r="G10" s="281">
        <v>1235025</v>
      </c>
      <c r="H10" s="277">
        <v>43907</v>
      </c>
      <c r="I10" s="280" t="s">
        <v>24</v>
      </c>
      <c r="J10" s="281">
        <v>306915905</v>
      </c>
      <c r="K10" s="279">
        <v>5400</v>
      </c>
      <c r="L10" s="280">
        <v>974318484</v>
      </c>
    </row>
    <row r="11" spans="1:19" x14ac:dyDescent="0.25">
      <c r="A11" s="189"/>
      <c r="B11" s="189"/>
      <c r="C11" s="189"/>
      <c r="D11" s="271"/>
      <c r="E11" s="275" t="s">
        <v>570</v>
      </c>
      <c r="F11" s="276">
        <v>315419</v>
      </c>
      <c r="G11" s="281">
        <v>1235044</v>
      </c>
      <c r="H11" s="277">
        <v>43907</v>
      </c>
      <c r="I11" s="280" t="s">
        <v>70</v>
      </c>
      <c r="J11" s="281">
        <v>305599611</v>
      </c>
      <c r="K11" s="279">
        <v>13800</v>
      </c>
      <c r="L11" s="280">
        <v>977720852</v>
      </c>
    </row>
    <row r="12" spans="1:19" x14ac:dyDescent="0.25">
      <c r="A12" s="189"/>
      <c r="B12" s="189"/>
      <c r="C12" s="189"/>
      <c r="D12" s="271"/>
      <c r="E12" s="275" t="s">
        <v>570</v>
      </c>
      <c r="F12" s="276">
        <v>315420</v>
      </c>
      <c r="G12" s="281">
        <v>1235057</v>
      </c>
      <c r="H12" s="277">
        <v>43907</v>
      </c>
      <c r="I12" s="280" t="s">
        <v>71</v>
      </c>
      <c r="J12" s="281">
        <v>302301976</v>
      </c>
      <c r="K12" s="279">
        <v>7500</v>
      </c>
      <c r="L12" s="280">
        <v>974434700</v>
      </c>
    </row>
    <row r="13" spans="1:19" x14ac:dyDescent="0.25">
      <c r="A13" s="189"/>
      <c r="B13" s="189"/>
      <c r="C13" s="189"/>
      <c r="D13" s="271"/>
      <c r="E13" s="275" t="s">
        <v>570</v>
      </c>
      <c r="F13" s="276">
        <v>316148</v>
      </c>
      <c r="G13" s="281">
        <v>1237734</v>
      </c>
      <c r="H13" s="277">
        <v>43908</v>
      </c>
      <c r="I13" s="280" t="s">
        <v>84</v>
      </c>
      <c r="J13" s="281">
        <v>306982816</v>
      </c>
      <c r="K13" s="282" t="s">
        <v>641</v>
      </c>
      <c r="L13" s="280">
        <v>930000036</v>
      </c>
    </row>
    <row r="14" spans="1:19" s="190" customFormat="1" x14ac:dyDescent="0.25">
      <c r="A14" s="189"/>
      <c r="B14" s="189"/>
      <c r="C14" s="189"/>
      <c r="D14" s="271"/>
      <c r="E14" s="275" t="s">
        <v>570</v>
      </c>
      <c r="F14" s="276">
        <v>316196</v>
      </c>
      <c r="G14" s="281">
        <v>1237858</v>
      </c>
      <c r="H14" s="277">
        <v>43908</v>
      </c>
      <c r="I14" s="280" t="s">
        <v>87</v>
      </c>
      <c r="J14" s="281">
        <v>303057148</v>
      </c>
      <c r="K14" s="279">
        <v>11835</v>
      </c>
      <c r="L14" s="280">
        <v>903239062</v>
      </c>
      <c r="M14" s="188"/>
      <c r="N14" s="188"/>
      <c r="O14" s="188"/>
      <c r="P14" s="188"/>
      <c r="Q14" s="188"/>
      <c r="R14" s="188"/>
      <c r="S14" s="188"/>
    </row>
    <row r="15" spans="1:19" s="190" customFormat="1" x14ac:dyDescent="0.25">
      <c r="A15" s="189"/>
      <c r="B15" s="189"/>
      <c r="C15" s="189"/>
      <c r="D15" s="271"/>
      <c r="E15" s="275" t="s">
        <v>570</v>
      </c>
      <c r="F15" s="276">
        <v>316197</v>
      </c>
      <c r="G15" s="281">
        <v>1237865</v>
      </c>
      <c r="H15" s="277">
        <v>43908</v>
      </c>
      <c r="I15" s="280" t="s">
        <v>87</v>
      </c>
      <c r="J15" s="281">
        <v>303057148</v>
      </c>
      <c r="K15" s="279">
        <v>22500</v>
      </c>
      <c r="L15" s="280">
        <v>903239062</v>
      </c>
      <c r="M15" s="188"/>
      <c r="N15" s="188"/>
      <c r="O15" s="188"/>
      <c r="P15" s="188"/>
      <c r="Q15" s="188"/>
      <c r="R15" s="188"/>
      <c r="S15" s="188"/>
    </row>
    <row r="16" spans="1:19" x14ac:dyDescent="0.25">
      <c r="A16" s="189"/>
      <c r="B16" s="189"/>
      <c r="C16" s="189"/>
      <c r="D16" s="271"/>
      <c r="E16" s="275" t="s">
        <v>570</v>
      </c>
      <c r="F16" s="276">
        <v>316394</v>
      </c>
      <c r="G16" s="281">
        <v>1239098</v>
      </c>
      <c r="H16" s="277">
        <v>43909</v>
      </c>
      <c r="I16" s="280" t="s">
        <v>100</v>
      </c>
      <c r="J16" s="281">
        <v>306283593</v>
      </c>
      <c r="K16" s="279">
        <v>72000</v>
      </c>
      <c r="L16" s="280">
        <v>955115755</v>
      </c>
    </row>
    <row r="17" spans="1:19" x14ac:dyDescent="0.25">
      <c r="A17" s="189"/>
      <c r="B17" s="189"/>
      <c r="C17" s="189"/>
      <c r="D17" s="271"/>
      <c r="E17" s="275" t="s">
        <v>570</v>
      </c>
      <c r="F17" s="276">
        <v>316498</v>
      </c>
      <c r="G17" s="281">
        <v>1239267</v>
      </c>
      <c r="H17" s="277">
        <v>43909</v>
      </c>
      <c r="I17" s="280" t="s">
        <v>101</v>
      </c>
      <c r="J17" s="281">
        <v>306908675</v>
      </c>
      <c r="K17" s="279">
        <v>540000</v>
      </c>
      <c r="L17" s="280">
        <v>911305505</v>
      </c>
    </row>
    <row r="18" spans="1:19" x14ac:dyDescent="0.25">
      <c r="A18" s="189"/>
      <c r="B18" s="189"/>
      <c r="C18" s="189"/>
      <c r="D18" s="271"/>
      <c r="E18" s="275" t="s">
        <v>570</v>
      </c>
      <c r="F18" s="276">
        <v>321292</v>
      </c>
      <c r="G18" s="281">
        <v>1262878</v>
      </c>
      <c r="H18" s="277">
        <v>43920</v>
      </c>
      <c r="I18" s="280" t="s">
        <v>46</v>
      </c>
      <c r="J18" s="281">
        <v>306396469</v>
      </c>
      <c r="K18" s="279">
        <v>18000</v>
      </c>
      <c r="L18" s="280">
        <v>974099400</v>
      </c>
    </row>
    <row r="19" spans="1:19" s="190" customFormat="1" x14ac:dyDescent="0.25">
      <c r="A19" s="189"/>
      <c r="B19" s="189"/>
      <c r="C19" s="189"/>
      <c r="D19" s="271"/>
      <c r="E19" s="275" t="s">
        <v>570</v>
      </c>
      <c r="F19" s="276">
        <v>321663</v>
      </c>
      <c r="G19" s="281">
        <v>1268702</v>
      </c>
      <c r="H19" s="277">
        <v>43923</v>
      </c>
      <c r="I19" s="280" t="s">
        <v>106</v>
      </c>
      <c r="J19" s="281">
        <v>304398879</v>
      </c>
      <c r="K19" s="279">
        <v>13500</v>
      </c>
      <c r="L19" s="280">
        <v>977603553</v>
      </c>
      <c r="M19" s="188"/>
      <c r="N19" s="188"/>
      <c r="O19" s="188"/>
      <c r="P19" s="188"/>
      <c r="Q19" s="188"/>
      <c r="R19" s="188"/>
      <c r="S19" s="188"/>
    </row>
    <row r="20" spans="1:19" x14ac:dyDescent="0.25">
      <c r="A20" s="189"/>
      <c r="B20" s="189"/>
      <c r="C20" s="189"/>
      <c r="D20" s="271"/>
      <c r="E20" s="275" t="s">
        <v>570</v>
      </c>
      <c r="F20" s="276">
        <v>327075</v>
      </c>
      <c r="G20" s="281">
        <v>1317676</v>
      </c>
      <c r="H20" s="277">
        <v>43948</v>
      </c>
      <c r="I20" s="280" t="s">
        <v>170</v>
      </c>
      <c r="J20" s="281">
        <v>306871867</v>
      </c>
      <c r="K20" s="279">
        <v>22500</v>
      </c>
      <c r="L20" s="280">
        <v>998778828</v>
      </c>
    </row>
    <row r="21" spans="1:19" x14ac:dyDescent="0.25">
      <c r="A21" s="189"/>
      <c r="B21" s="189"/>
      <c r="C21" s="189"/>
      <c r="D21" s="271"/>
      <c r="E21" s="275" t="s">
        <v>570</v>
      </c>
      <c r="F21" s="276">
        <v>333043</v>
      </c>
      <c r="G21" s="281">
        <v>1357431</v>
      </c>
      <c r="H21" s="277">
        <v>43965</v>
      </c>
      <c r="I21" s="280" t="s">
        <v>175</v>
      </c>
      <c r="J21" s="281">
        <v>306726111</v>
      </c>
      <c r="K21" s="279">
        <v>54000</v>
      </c>
      <c r="L21" s="280" t="s">
        <v>178</v>
      </c>
      <c r="M21" s="7"/>
      <c r="N21" s="7"/>
      <c r="O21" s="7"/>
      <c r="P21" s="7"/>
      <c r="Q21" s="7"/>
      <c r="R21" s="7"/>
      <c r="S21" s="7"/>
    </row>
    <row r="22" spans="1:19" x14ac:dyDescent="0.25">
      <c r="A22" s="189"/>
      <c r="B22" s="189"/>
      <c r="C22" s="189"/>
      <c r="D22" s="271"/>
      <c r="E22" s="275" t="s">
        <v>570</v>
      </c>
      <c r="F22" s="276">
        <v>338116</v>
      </c>
      <c r="G22" s="281">
        <v>1380682</v>
      </c>
      <c r="H22" s="277">
        <v>43975</v>
      </c>
      <c r="I22" s="283" t="s">
        <v>313</v>
      </c>
      <c r="J22" s="281">
        <v>304696397</v>
      </c>
      <c r="K22" s="279">
        <v>165600</v>
      </c>
      <c r="L22" s="280">
        <v>909942132</v>
      </c>
    </row>
    <row r="23" spans="1:19" x14ac:dyDescent="0.25">
      <c r="E23" s="275" t="s">
        <v>570</v>
      </c>
      <c r="F23" s="276">
        <v>340221</v>
      </c>
      <c r="G23" s="281">
        <v>1394780</v>
      </c>
      <c r="H23" s="277">
        <v>43981</v>
      </c>
      <c r="I23" s="283" t="s">
        <v>323</v>
      </c>
      <c r="J23" s="281">
        <v>304354165</v>
      </c>
      <c r="K23" s="279">
        <v>165600</v>
      </c>
      <c r="L23" s="280" t="s">
        <v>324</v>
      </c>
    </row>
    <row r="24" spans="1:19" x14ac:dyDescent="0.25">
      <c r="E24" s="275" t="s">
        <v>570</v>
      </c>
      <c r="F24" s="276">
        <v>341772</v>
      </c>
      <c r="G24" s="281">
        <v>1408777</v>
      </c>
      <c r="H24" s="277">
        <v>43986</v>
      </c>
      <c r="I24" s="283" t="s">
        <v>373</v>
      </c>
      <c r="J24" s="281">
        <v>303784834</v>
      </c>
      <c r="K24" s="279">
        <v>165600</v>
      </c>
      <c r="L24" s="280">
        <v>909506558</v>
      </c>
    </row>
    <row r="25" spans="1:19" x14ac:dyDescent="0.25">
      <c r="E25" s="275" t="s">
        <v>570</v>
      </c>
      <c r="F25" s="276">
        <v>377608</v>
      </c>
      <c r="G25" s="281">
        <v>1680205</v>
      </c>
      <c r="H25" s="277">
        <v>44064</v>
      </c>
      <c r="I25" s="280" t="s">
        <v>473</v>
      </c>
      <c r="J25" s="281">
        <v>305437796</v>
      </c>
      <c r="K25" s="279">
        <v>54000</v>
      </c>
      <c r="L25" s="280">
        <v>944698800</v>
      </c>
    </row>
    <row r="26" spans="1:19" x14ac:dyDescent="0.25">
      <c r="E26" s="275" t="s">
        <v>570</v>
      </c>
      <c r="F26" s="276">
        <v>400313</v>
      </c>
      <c r="G26" s="281">
        <v>1860491</v>
      </c>
      <c r="H26" s="277">
        <v>44120</v>
      </c>
      <c r="I26" s="280" t="s">
        <v>476</v>
      </c>
      <c r="J26" s="281">
        <v>564605195</v>
      </c>
      <c r="K26" s="279">
        <v>765000</v>
      </c>
      <c r="L26" s="284">
        <v>972155315</v>
      </c>
    </row>
    <row r="27" spans="1:19" ht="25.5" x14ac:dyDescent="0.25">
      <c r="E27" s="275" t="s">
        <v>570</v>
      </c>
      <c r="F27" s="276">
        <v>405288</v>
      </c>
      <c r="G27" s="281">
        <v>1899958</v>
      </c>
      <c r="H27" s="277">
        <v>44132</v>
      </c>
      <c r="I27" s="283" t="s">
        <v>478</v>
      </c>
      <c r="J27" s="281">
        <v>306685084</v>
      </c>
      <c r="K27" s="279">
        <v>90000</v>
      </c>
      <c r="L27" s="280">
        <v>973314445</v>
      </c>
    </row>
    <row r="28" spans="1:19" ht="25.5" x14ac:dyDescent="0.25">
      <c r="E28" s="275" t="s">
        <v>570</v>
      </c>
      <c r="F28" s="276">
        <v>405289</v>
      </c>
      <c r="G28" s="6">
        <v>1899959</v>
      </c>
      <c r="H28" s="259" t="s">
        <v>477</v>
      </c>
      <c r="I28" s="282" t="s">
        <v>478</v>
      </c>
      <c r="J28" s="276">
        <v>306685084</v>
      </c>
      <c r="K28" s="282">
        <v>90000</v>
      </c>
      <c r="L28" s="280">
        <v>973314445</v>
      </c>
    </row>
    <row r="29" spans="1:19" x14ac:dyDescent="0.25">
      <c r="E29" s="275" t="s">
        <v>570</v>
      </c>
      <c r="F29" s="276">
        <v>405291</v>
      </c>
      <c r="G29" s="281">
        <v>1899971</v>
      </c>
      <c r="H29" s="277">
        <v>44132</v>
      </c>
      <c r="I29" s="283" t="s">
        <v>479</v>
      </c>
      <c r="J29" s="281">
        <v>306855119</v>
      </c>
      <c r="K29" s="279">
        <v>105000</v>
      </c>
      <c r="L29" s="284">
        <v>904002440</v>
      </c>
    </row>
    <row r="30" spans="1:19" x14ac:dyDescent="0.25">
      <c r="E30" s="275" t="s">
        <v>570</v>
      </c>
      <c r="F30" s="276">
        <v>405293</v>
      </c>
      <c r="G30" s="281">
        <v>1899973</v>
      </c>
      <c r="H30" s="277">
        <v>44132</v>
      </c>
      <c r="I30" s="283" t="s">
        <v>479</v>
      </c>
      <c r="J30" s="281">
        <v>306855120</v>
      </c>
      <c r="K30" s="279">
        <v>105000</v>
      </c>
      <c r="L30" s="284">
        <v>904002440</v>
      </c>
    </row>
    <row r="31" spans="1:19" x14ac:dyDescent="0.25">
      <c r="E31" s="275" t="s">
        <v>570</v>
      </c>
      <c r="F31" s="276">
        <v>405294</v>
      </c>
      <c r="G31" s="281">
        <v>1899984</v>
      </c>
      <c r="H31" s="277">
        <v>44132</v>
      </c>
      <c r="I31" s="283" t="s">
        <v>479</v>
      </c>
      <c r="J31" s="281">
        <v>306855121</v>
      </c>
      <c r="K31" s="279">
        <v>105000</v>
      </c>
      <c r="L31" s="284">
        <v>904002440</v>
      </c>
    </row>
    <row r="32" spans="1:19" x14ac:dyDescent="0.25">
      <c r="E32" s="275" t="s">
        <v>570</v>
      </c>
      <c r="F32" s="276">
        <v>405380</v>
      </c>
      <c r="G32" s="281">
        <v>1900281</v>
      </c>
      <c r="H32" s="277">
        <v>44132</v>
      </c>
      <c r="I32" s="280" t="s">
        <v>480</v>
      </c>
      <c r="J32" s="281">
        <v>306985771</v>
      </c>
      <c r="K32" s="279">
        <v>480000</v>
      </c>
      <c r="L32" s="284">
        <v>914913663</v>
      </c>
    </row>
    <row r="33" spans="5:12" x14ac:dyDescent="0.25">
      <c r="E33" s="275" t="s">
        <v>570</v>
      </c>
      <c r="F33" s="276">
        <v>406713</v>
      </c>
      <c r="G33" s="281">
        <v>1910256</v>
      </c>
      <c r="H33" s="277">
        <v>44135</v>
      </c>
      <c r="I33" s="283" t="s">
        <v>481</v>
      </c>
      <c r="J33" s="281">
        <v>200848014</v>
      </c>
      <c r="K33" s="282" t="s">
        <v>640</v>
      </c>
      <c r="L33" s="284">
        <v>712159067</v>
      </c>
    </row>
    <row r="34" spans="5:12" x14ac:dyDescent="0.25">
      <c r="E34" s="275" t="s">
        <v>570</v>
      </c>
      <c r="F34" s="276">
        <v>409627</v>
      </c>
      <c r="G34" s="281">
        <v>1932150</v>
      </c>
      <c r="H34" s="277">
        <v>44142</v>
      </c>
      <c r="I34" s="280" t="s">
        <v>482</v>
      </c>
      <c r="J34" s="281">
        <v>305939654</v>
      </c>
      <c r="K34" s="279">
        <v>480000</v>
      </c>
      <c r="L34" s="284">
        <v>993222221</v>
      </c>
    </row>
    <row r="35" spans="5:12" x14ac:dyDescent="0.25">
      <c r="E35" s="275" t="s">
        <v>570</v>
      </c>
      <c r="F35" s="276">
        <v>413587</v>
      </c>
      <c r="G35" s="201">
        <v>1959305</v>
      </c>
      <c r="H35" s="277">
        <v>44150</v>
      </c>
      <c r="I35" s="278" t="s">
        <v>644</v>
      </c>
      <c r="J35" s="281">
        <v>302971761</v>
      </c>
      <c r="K35" s="279">
        <v>10800</v>
      </c>
      <c r="L35" s="284">
        <v>972212877</v>
      </c>
    </row>
    <row r="36" spans="5:12" x14ac:dyDescent="0.25">
      <c r="E36" s="275" t="s">
        <v>570</v>
      </c>
      <c r="F36" s="276">
        <v>430501</v>
      </c>
      <c r="G36" s="201">
        <v>2078363</v>
      </c>
      <c r="H36" s="277">
        <v>44185</v>
      </c>
      <c r="I36" s="278" t="s">
        <v>475</v>
      </c>
      <c r="J36" s="201">
        <v>207079864</v>
      </c>
      <c r="K36" s="279">
        <v>1400000</v>
      </c>
      <c r="L36" s="284">
        <v>712320096</v>
      </c>
    </row>
    <row r="37" spans="5:12" x14ac:dyDescent="0.25">
      <c r="E37" s="275" t="s">
        <v>570</v>
      </c>
      <c r="F37" s="276">
        <v>434429</v>
      </c>
      <c r="G37" s="201">
        <v>2115041</v>
      </c>
      <c r="H37" s="277">
        <v>44197</v>
      </c>
      <c r="I37" s="278" t="s">
        <v>183</v>
      </c>
      <c r="J37" s="201">
        <v>305192114</v>
      </c>
      <c r="K37" s="279">
        <v>86580</v>
      </c>
      <c r="L37" s="284">
        <v>97755379</v>
      </c>
    </row>
    <row r="38" spans="5:12" x14ac:dyDescent="0.25">
      <c r="K38" s="273">
        <f>SUM(K5:K37)</f>
        <v>5423915</v>
      </c>
    </row>
  </sheetData>
  <sortState ref="A5:AF239">
    <sortCondition ref="F5:F239"/>
  </sortState>
  <mergeCells count="10">
    <mergeCell ref="L2:L3"/>
    <mergeCell ref="E2:E3"/>
    <mergeCell ref="J2:J3"/>
    <mergeCell ref="K2:K3"/>
    <mergeCell ref="A2:A3"/>
    <mergeCell ref="B2:D2"/>
    <mergeCell ref="F2:F3"/>
    <mergeCell ref="G2:G3"/>
    <mergeCell ref="H2:H3"/>
    <mergeCell ref="I2:I3"/>
  </mergeCells>
  <printOptions horizont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Электрон магазин</vt:lpstr>
      <vt:lpstr>АУКЦИОН</vt:lpstr>
      <vt:lpstr>уруққа</vt:lpstr>
      <vt:lpstr>Лист3</vt:lpstr>
      <vt:lpstr>Уруг аукцион, магаз</vt:lpstr>
      <vt:lpstr>янги жадвал</vt:lpstr>
      <vt:lpstr>Оқава сув</vt:lpstr>
      <vt:lpstr>Лист1</vt:lpstr>
      <vt:lpstr>Лист4</vt:lpstr>
      <vt:lpstr>Лист5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2021-01-06T06:56:06Z</cp:lastPrinted>
  <dcterms:created xsi:type="dcterms:W3CDTF">2020-03-18T10:27:21Z</dcterms:created>
  <dcterms:modified xsi:type="dcterms:W3CDTF">2023-08-01T06:02:45Z</dcterms:modified>
</cp:coreProperties>
</file>